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esktop\DOCUMENTOS EVENTOS ASO TKD 2022\"/>
    </mc:Choice>
  </mc:AlternateContent>
  <xr:revisionPtr revIDLastSave="0" documentId="8_{881505D4-2941-754F-87E2-4EAB3AE4A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U83" i="1" l="1"/>
  <c r="CU82" i="1"/>
  <c r="CU81" i="1"/>
  <c r="CU80" i="1"/>
  <c r="CU79" i="1"/>
  <c r="CU78" i="1"/>
  <c r="CU77" i="1"/>
  <c r="CU76" i="1"/>
  <c r="CU75" i="1"/>
  <c r="CU74" i="1"/>
  <c r="CU73" i="1"/>
  <c r="CU72" i="1"/>
  <c r="CU71" i="1"/>
  <c r="CU70" i="1"/>
  <c r="CU69" i="1"/>
  <c r="CU68" i="1"/>
  <c r="D68" i="1"/>
  <c r="CU67" i="1"/>
  <c r="CU66" i="1"/>
  <c r="CU65" i="1"/>
  <c r="CU64" i="1"/>
  <c r="CU63" i="1"/>
  <c r="D63" i="1"/>
  <c r="CU62" i="1"/>
  <c r="CU61" i="1"/>
  <c r="CU60" i="1"/>
  <c r="D60" i="1"/>
  <c r="CU59" i="1"/>
  <c r="D59" i="1"/>
  <c r="CU58" i="1"/>
  <c r="CU57" i="1"/>
  <c r="D57" i="1"/>
  <c r="CU56" i="1"/>
  <c r="D56" i="1"/>
  <c r="CU55" i="1"/>
  <c r="CU54" i="1"/>
  <c r="CU53" i="1"/>
  <c r="CU52" i="1"/>
  <c r="CU51" i="1"/>
  <c r="CU50" i="1"/>
  <c r="CU49" i="1"/>
  <c r="D49" i="1"/>
  <c r="CU48" i="1"/>
  <c r="CU47" i="1"/>
  <c r="D47" i="1"/>
  <c r="CU46" i="1"/>
  <c r="CU45" i="1"/>
  <c r="CU44" i="1"/>
  <c r="D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D29" i="1"/>
  <c r="CU28" i="1"/>
  <c r="CU27" i="1"/>
  <c r="CU26" i="1"/>
  <c r="CU25" i="1"/>
  <c r="CU24" i="1"/>
  <c r="D24" i="1"/>
  <c r="CU23" i="1"/>
  <c r="D23" i="1"/>
  <c r="CU22" i="1"/>
  <c r="CU21" i="1"/>
  <c r="CU20" i="1"/>
  <c r="CU19" i="1"/>
  <c r="CU18" i="1"/>
  <c r="D18" i="1"/>
  <c r="CU17" i="1"/>
  <c r="CU16" i="1"/>
  <c r="CU15" i="1"/>
  <c r="CU14" i="1"/>
  <c r="D14" i="1"/>
  <c r="CU13" i="1"/>
  <c r="CU12" i="1"/>
  <c r="CU11" i="1"/>
  <c r="CU10" i="1"/>
  <c r="CU9" i="1"/>
  <c r="CU8" i="1"/>
  <c r="CU7" i="1"/>
  <c r="CU6" i="1"/>
  <c r="D66" i="1"/>
  <c r="D76" i="1"/>
  <c r="D82" i="1"/>
  <c r="D70" i="1"/>
  <c r="D81" i="1"/>
  <c r="D80" i="1"/>
  <c r="D79" i="1"/>
  <c r="D78" i="1"/>
  <c r="D77" i="1"/>
  <c r="D75" i="1"/>
  <c r="D74" i="1"/>
  <c r="D73" i="1"/>
  <c r="D72" i="1"/>
  <c r="D71" i="1"/>
  <c r="D69" i="1"/>
  <c r="D67" i="1"/>
  <c r="D8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U3" i="1"/>
  <c r="D3" i="1"/>
  <c r="CX22" i="1"/>
  <c r="D65" i="1"/>
  <c r="D64" i="1"/>
  <c r="D62" i="1"/>
  <c r="CX23" i="1"/>
  <c r="D61" i="1"/>
  <c r="D58" i="1"/>
  <c r="D55" i="1"/>
  <c r="D54" i="1"/>
  <c r="D53" i="1"/>
  <c r="D52" i="1"/>
  <c r="D51" i="1"/>
  <c r="D50" i="1"/>
  <c r="D48" i="1"/>
  <c r="D46" i="1"/>
  <c r="D4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2" i="1"/>
  <c r="D21" i="1"/>
  <c r="D20" i="1"/>
  <c r="D19" i="1"/>
  <c r="D17" i="1"/>
  <c r="D16" i="1"/>
  <c r="D15" i="1"/>
  <c r="D13" i="1"/>
  <c r="D12" i="1"/>
  <c r="D11" i="1"/>
  <c r="D10" i="1"/>
  <c r="D9" i="1"/>
  <c r="D8" i="1"/>
  <c r="D7" i="1"/>
  <c r="D6" i="1"/>
  <c r="CU5" i="1"/>
  <c r="D5" i="1"/>
  <c r="CU4" i="1"/>
  <c r="D4" i="1"/>
  <c r="B64" i="1"/>
  <c r="B10" i="1"/>
  <c r="B26" i="1"/>
  <c r="B39" i="1"/>
  <c r="B54" i="1"/>
  <c r="B7" i="1"/>
  <c r="B11" i="1"/>
  <c r="B16" i="1"/>
  <c r="B21" i="1"/>
  <c r="B27" i="1"/>
  <c r="B32" i="1"/>
  <c r="B36" i="1"/>
  <c r="B40" i="1"/>
  <c r="B45" i="1"/>
  <c r="B51" i="1"/>
  <c r="B55" i="1"/>
  <c r="B65" i="1"/>
  <c r="B15" i="1"/>
  <c r="B31" i="1"/>
  <c r="B43" i="1"/>
  <c r="B8" i="1"/>
  <c r="B17" i="1"/>
  <c r="B28" i="1"/>
  <c r="B33" i="1"/>
  <c r="B37" i="1"/>
  <c r="B41" i="1"/>
  <c r="B46" i="1"/>
  <c r="B52" i="1"/>
  <c r="B58" i="1"/>
  <c r="B20" i="1"/>
  <c r="B35" i="1"/>
  <c r="B50" i="1"/>
  <c r="B12" i="1"/>
  <c r="B22" i="1"/>
  <c r="B59" i="1"/>
  <c r="B47" i="1"/>
  <c r="B23" i="1"/>
  <c r="B18" i="1"/>
  <c r="B24" i="1"/>
  <c r="B44" i="1"/>
  <c r="B49" i="1"/>
  <c r="B60" i="1"/>
  <c r="B14" i="1"/>
  <c r="B68" i="1"/>
  <c r="B63" i="1"/>
  <c r="B57" i="1"/>
  <c r="B29" i="1"/>
  <c r="B56" i="1"/>
  <c r="B66" i="1"/>
  <c r="B76" i="1"/>
  <c r="B82" i="1"/>
  <c r="B81" i="1"/>
  <c r="B72" i="1"/>
  <c r="B69" i="1"/>
  <c r="B80" i="1"/>
  <c r="B73" i="1"/>
  <c r="B74" i="1"/>
  <c r="B79" i="1"/>
  <c r="B67" i="1"/>
  <c r="B77" i="1"/>
  <c r="B78" i="1"/>
  <c r="B71" i="1"/>
  <c r="B70" i="1"/>
  <c r="B75" i="1"/>
  <c r="B83" i="1"/>
  <c r="B9" i="1"/>
  <c r="B13" i="1"/>
  <c r="B19" i="1"/>
  <c r="B25" i="1"/>
  <c r="B30" i="1"/>
  <c r="B34" i="1"/>
  <c r="B38" i="1"/>
  <c r="B42" i="1"/>
  <c r="B48" i="1"/>
  <c r="B53" i="1"/>
  <c r="B61" i="1"/>
  <c r="B62" i="1"/>
  <c r="CX24" i="1"/>
  <c r="B6" i="1"/>
  <c r="B5" i="1"/>
  <c r="B4" i="1"/>
  <c r="B3" i="1"/>
  <c r="CY15" i="1"/>
  <c r="CZ15" i="1"/>
  <c r="CY16" i="1"/>
  <c r="CZ16" i="1"/>
  <c r="CY14" i="1"/>
  <c r="CZ14" i="1"/>
  <c r="CY17" i="1"/>
  <c r="CZ17" i="1"/>
  <c r="CY18" i="1"/>
  <c r="CZ18" i="1"/>
  <c r="CY19" i="1"/>
  <c r="CZ19" i="1"/>
  <c r="CY20" i="1"/>
  <c r="CZ20" i="1"/>
  <c r="CY21" i="1"/>
  <c r="CZ21" i="1"/>
  <c r="CY22" i="1"/>
  <c r="CZ22" i="1"/>
  <c r="CY23" i="1"/>
  <c r="CZ23" i="1"/>
  <c r="CY24" i="1"/>
  <c r="CZ24" i="1"/>
  <c r="CX25" i="1"/>
  <c r="CY8" i="1"/>
  <c r="CZ8" i="1"/>
  <c r="CY4" i="1"/>
  <c r="CZ4" i="1"/>
  <c r="CY7" i="1"/>
  <c r="CZ7" i="1"/>
  <c r="CY3" i="1"/>
  <c r="CZ3" i="1"/>
  <c r="CY5" i="1"/>
  <c r="CZ5" i="1"/>
  <c r="CY6" i="1"/>
  <c r="CZ6" i="1"/>
  <c r="CY9" i="1"/>
  <c r="CZ9" i="1"/>
  <c r="CX26" i="1"/>
  <c r="CY25" i="1"/>
  <c r="CZ25" i="1"/>
  <c r="CY10" i="1"/>
  <c r="CZ10" i="1"/>
  <c r="CX27" i="1"/>
  <c r="CY26" i="1"/>
  <c r="CZ26" i="1"/>
  <c r="CY11" i="1"/>
  <c r="CZ11" i="1"/>
  <c r="CX28" i="1"/>
  <c r="CY27" i="1"/>
  <c r="CZ27" i="1"/>
  <c r="CY12" i="1"/>
  <c r="CZ12" i="1"/>
  <c r="CY28" i="1"/>
  <c r="CZ28" i="1"/>
  <c r="CX29" i="1"/>
  <c r="CY13" i="1"/>
  <c r="CZ13" i="1"/>
  <c r="CY29" i="1"/>
  <c r="CZ29" i="1"/>
  <c r="CX30" i="1"/>
  <c r="CX31" i="1"/>
  <c r="CY30" i="1"/>
  <c r="CZ30" i="1"/>
  <c r="CX32" i="1"/>
  <c r="CY31" i="1"/>
  <c r="CZ31" i="1"/>
  <c r="CY32" i="1"/>
  <c r="CZ32" i="1"/>
  <c r="CX33" i="1"/>
  <c r="CX34" i="1"/>
  <c r="CY33" i="1"/>
  <c r="CZ33" i="1"/>
  <c r="CX35" i="1"/>
  <c r="CY34" i="1"/>
  <c r="CZ34" i="1"/>
  <c r="CY35" i="1"/>
  <c r="CZ35" i="1"/>
  <c r="CX36" i="1"/>
  <c r="CY36" i="1"/>
  <c r="CZ36" i="1"/>
  <c r="CX37" i="1"/>
  <c r="CY37" i="1"/>
  <c r="CZ37" i="1"/>
  <c r="CX38" i="1"/>
  <c r="CX39" i="1"/>
  <c r="CY38" i="1"/>
  <c r="CZ38" i="1"/>
  <c r="CX40" i="1"/>
  <c r="CY39" i="1"/>
  <c r="CZ39" i="1"/>
  <c r="CY40" i="1"/>
  <c r="CZ40" i="1"/>
  <c r="CX41" i="1"/>
  <c r="CY41" i="1"/>
  <c r="CZ41" i="1"/>
  <c r="CX42" i="1"/>
  <c r="CX43" i="1"/>
  <c r="CY42" i="1"/>
  <c r="CZ42" i="1"/>
  <c r="CX44" i="1"/>
  <c r="CY43" i="1"/>
  <c r="CZ43" i="1"/>
  <c r="CY44" i="1"/>
  <c r="CZ44" i="1"/>
  <c r="CX45" i="1"/>
  <c r="CY45" i="1"/>
  <c r="CZ45" i="1"/>
  <c r="CX46" i="1"/>
  <c r="CX47" i="1"/>
  <c r="CY46" i="1"/>
  <c r="CZ46" i="1"/>
  <c r="CX48" i="1"/>
  <c r="CY47" i="1"/>
  <c r="CZ47" i="1"/>
  <c r="CY48" i="1"/>
  <c r="CZ48" i="1"/>
  <c r="CX49" i="1"/>
  <c r="CY49" i="1"/>
  <c r="CZ49" i="1"/>
  <c r="CX50" i="1"/>
  <c r="CX51" i="1"/>
  <c r="CY50" i="1"/>
  <c r="CZ50" i="1"/>
  <c r="CX52" i="1"/>
  <c r="CY51" i="1"/>
  <c r="CZ51" i="1"/>
  <c r="CY52" i="1"/>
  <c r="CZ52" i="1"/>
  <c r="CX53" i="1"/>
  <c r="CX54" i="1"/>
  <c r="CY53" i="1"/>
  <c r="CZ53" i="1"/>
  <c r="CX55" i="1"/>
  <c r="CY54" i="1"/>
  <c r="CZ54" i="1"/>
  <c r="CY55" i="1"/>
  <c r="CZ55" i="1"/>
  <c r="CX56" i="1"/>
  <c r="CY56" i="1"/>
  <c r="CZ56" i="1"/>
  <c r="CX57" i="1"/>
  <c r="CX58" i="1"/>
  <c r="CY57" i="1"/>
  <c r="CZ57" i="1"/>
  <c r="CX59" i="1"/>
  <c r="CY58" i="1"/>
  <c r="CZ58" i="1"/>
  <c r="CY59" i="1"/>
  <c r="CZ59" i="1"/>
  <c r="CX60" i="1"/>
  <c r="CY60" i="1"/>
  <c r="CZ60" i="1"/>
  <c r="CX61" i="1"/>
  <c r="CX62" i="1"/>
  <c r="CY61" i="1"/>
  <c r="CZ61" i="1"/>
  <c r="CX63" i="1"/>
  <c r="CY62" i="1"/>
  <c r="CZ62" i="1"/>
  <c r="CY63" i="1"/>
  <c r="CZ63" i="1"/>
  <c r="CX64" i="1"/>
  <c r="CY64" i="1"/>
  <c r="CZ64" i="1"/>
  <c r="CX65" i="1"/>
  <c r="CX66" i="1"/>
  <c r="CY65" i="1"/>
  <c r="CZ65" i="1"/>
  <c r="CX67" i="1"/>
  <c r="CY66" i="1"/>
  <c r="CZ66" i="1"/>
  <c r="CY67" i="1"/>
  <c r="CZ67" i="1"/>
  <c r="CX68" i="1"/>
  <c r="CY68" i="1"/>
  <c r="CZ68" i="1"/>
  <c r="CX69" i="1"/>
  <c r="CX70" i="1"/>
  <c r="CY69" i="1"/>
  <c r="CZ69" i="1"/>
  <c r="CX71" i="1"/>
  <c r="CY70" i="1"/>
  <c r="CZ70" i="1"/>
  <c r="CY71" i="1"/>
  <c r="CZ71" i="1"/>
  <c r="CX72" i="1"/>
  <c r="CY72" i="1"/>
  <c r="CZ72" i="1"/>
  <c r="CX73" i="1"/>
  <c r="CX74" i="1"/>
  <c r="CY73" i="1"/>
  <c r="CZ73" i="1"/>
  <c r="CX75" i="1"/>
  <c r="CY74" i="1"/>
  <c r="CZ74" i="1"/>
  <c r="CY75" i="1"/>
  <c r="CZ75" i="1"/>
  <c r="CX76" i="1"/>
  <c r="CY76" i="1"/>
  <c r="CZ76" i="1"/>
  <c r="CX77" i="1"/>
  <c r="CX78" i="1"/>
  <c r="CY77" i="1"/>
  <c r="CZ77" i="1"/>
  <c r="CX79" i="1"/>
  <c r="CY78" i="1"/>
  <c r="CZ78" i="1"/>
  <c r="CY79" i="1"/>
  <c r="CZ79" i="1"/>
  <c r="CX80" i="1"/>
  <c r="CY80" i="1"/>
  <c r="CZ80" i="1"/>
  <c r="CX81" i="1"/>
  <c r="CX82" i="1"/>
  <c r="CY81" i="1"/>
  <c r="CZ81" i="1"/>
  <c r="CX83" i="1"/>
  <c r="CY83" i="1"/>
  <c r="CZ83" i="1"/>
  <c r="CY82" i="1"/>
  <c r="CZ82" i="1"/>
</calcChain>
</file>

<file path=xl/sharedStrings.xml><?xml version="1.0" encoding="utf-8"?>
<sst xmlns="http://schemas.openxmlformats.org/spreadsheetml/2006/main" count="121" uniqueCount="120">
  <si>
    <t>CLUB</t>
  </si>
  <si>
    <t>APOLO</t>
  </si>
  <si>
    <t>DRAGON GYM</t>
  </si>
  <si>
    <t>EQUILIBRIO</t>
  </si>
  <si>
    <t>ESPE</t>
  </si>
  <si>
    <t>JUVENTUS</t>
  </si>
  <si>
    <t>KORYO</t>
  </si>
  <si>
    <t>PUMAS</t>
  </si>
  <si>
    <t>PVM</t>
  </si>
  <si>
    <t>SEUL</t>
  </si>
  <si>
    <t>SHOGUN</t>
  </si>
  <si>
    <t>CHON KWON</t>
  </si>
  <si>
    <t>DRAGON LEE GYM</t>
  </si>
  <si>
    <t>LOBOS</t>
  </si>
  <si>
    <t>TAE KINGS</t>
  </si>
  <si>
    <t>UNIVERSAL</t>
  </si>
  <si>
    <t>VILL GYM</t>
  </si>
  <si>
    <t>DIAGORO</t>
  </si>
  <si>
    <t>ECUACUBA</t>
  </si>
  <si>
    <t>GUERREROS</t>
  </si>
  <si>
    <t>PUNTAJE TOTAL</t>
  </si>
  <si>
    <t>ECUADOR</t>
  </si>
  <si>
    <t>TEAM VENCEDORES</t>
  </si>
  <si>
    <t>TANAKA</t>
  </si>
  <si>
    <t>UBICACIÓN</t>
  </si>
  <si>
    <t>PUNTAJE</t>
  </si>
  <si>
    <t>ARES</t>
  </si>
  <si>
    <t>JR SPORT</t>
  </si>
  <si>
    <t>PALADINES</t>
  </si>
  <si>
    <t>PANDADEMON</t>
  </si>
  <si>
    <t>CHUNG SONG</t>
  </si>
  <si>
    <t>CHEN HUU</t>
  </si>
  <si>
    <t>CIUDAD DE QUITO</t>
  </si>
  <si>
    <t>UNIVERSIDAD CENTRAL (CAMU)</t>
  </si>
  <si>
    <t>LEON</t>
  </si>
  <si>
    <t>CONDOR</t>
  </si>
  <si>
    <t>DRACO</t>
  </si>
  <si>
    <t>GRAN MASTER</t>
  </si>
  <si>
    <t>HIMCHARI DONJANG</t>
  </si>
  <si>
    <t>HAN SU</t>
  </si>
  <si>
    <t>JUAN MONTALVO</t>
  </si>
  <si>
    <t>KIORUGUI GYM</t>
  </si>
  <si>
    <t>LIGA CANTONAL MEJIA</t>
  </si>
  <si>
    <t>MASTER HOME</t>
  </si>
  <si>
    <t>MERCENARIOS</t>
  </si>
  <si>
    <t>MILENIUM</t>
  </si>
  <si>
    <t xml:space="preserve">JI DO KWAN </t>
  </si>
  <si>
    <t>KO AMERICA</t>
  </si>
  <si>
    <t>PIONEROS FORTI</t>
  </si>
  <si>
    <t>S.D.CENTRAL</t>
  </si>
  <si>
    <t>SAN SEBASTIAN</t>
  </si>
  <si>
    <t>TAE BAEK</t>
  </si>
  <si>
    <t>TAE SHO KU</t>
  </si>
  <si>
    <t>TOTAL KOMBAT</t>
  </si>
  <si>
    <t>U SAN FRANCISCO USFQ</t>
  </si>
  <si>
    <t>PIONEROS MEJIA</t>
  </si>
  <si>
    <t>WAN TOP GYM</t>
  </si>
  <si>
    <t>YONG TIGER</t>
  </si>
  <si>
    <t>ATLAS CLUB</t>
  </si>
  <si>
    <t>BAEKJUL BG</t>
  </si>
  <si>
    <t>BORJA LIONS</t>
  </si>
  <si>
    <t>KOREAN DRAGON</t>
  </si>
  <si>
    <t>KUKKIKWON</t>
  </si>
  <si>
    <t>KUNGAN DUL</t>
  </si>
  <si>
    <t>RAING DE LLUM</t>
  </si>
  <si>
    <t>JE KYONG SHIN</t>
  </si>
  <si>
    <t>TAEKWONDO TRAINING CENTER</t>
  </si>
  <si>
    <t>TAE DO ACADEMY</t>
  </si>
  <si>
    <t>SURYUN</t>
  </si>
  <si>
    <t>MIT TKD</t>
  </si>
  <si>
    <t>DOJAN TAEKWONDO MELO</t>
  </si>
  <si>
    <t>FIT KWON DO</t>
  </si>
  <si>
    <t xml:space="preserve">FURIA NEGRA </t>
  </si>
  <si>
    <t>ILYOP MP</t>
  </si>
  <si>
    <t>LITHE BODY</t>
  </si>
  <si>
    <t>MINOTAUROS</t>
  </si>
  <si>
    <t>PUCE</t>
  </si>
  <si>
    <t>PYONGYANG</t>
  </si>
  <si>
    <t>RENACER</t>
  </si>
  <si>
    <t>ROJAS  IRON FIRST</t>
  </si>
  <si>
    <t>SAN FRANCISCO TIGRES</t>
  </si>
  <si>
    <t>SCORPIUS</t>
  </si>
  <si>
    <t>TAE BAEK ECUADOR JR</t>
  </si>
  <si>
    <t>DECIAP</t>
  </si>
  <si>
    <t>PUNTUACION MEJORES CLUBS 2022</t>
  </si>
  <si>
    <t>PARTICIPACION CHEQUEO TECNICO TODAS LAS CATEGORIAS COMBATE Y POOMSAE</t>
  </si>
  <si>
    <t>CHEQUEO TECNICO TODAS LAS CATEGORIAS COMBATE Y POOMSAE 06-FEB-2002</t>
  </si>
  <si>
    <t>COPA PICHINCHA 12-13 FEB-20022</t>
  </si>
  <si>
    <t>ESCUELA VALLE DE TUMBACO</t>
  </si>
  <si>
    <t>CHEQUEO NACIONAL CADETES- JUNIOR-JUVENIL-SENIOR PORTOVIEJO 18-20 DE FEBRERO 2022</t>
  </si>
  <si>
    <t>SEGUNDO CHEQUEO CATEGORIA JUNIOR 06 MARZO 2022</t>
  </si>
  <si>
    <t>OPEN NOVATOS, INTERMEDIOS Y CLASIFICADOS COMBATE 06 MARZO 2022</t>
  </si>
  <si>
    <t>PARTICIPACION OPEN NOVATOS, INTERMEDIOS, CLASIFICADOS Y CHEQUEO JUNIOR 06 MARZO 2022</t>
  </si>
  <si>
    <t>OPEN POOMSAE NOVATOS INTERMEDIOS Y CLASIFICADOS 12 DE MARZO 2022</t>
  </si>
  <si>
    <t>PARTICIPACION OPEN NOVATOS INTERMEDIOS Y CLASIFICADOS 12 MARZO 2022</t>
  </si>
  <si>
    <t>DEFECIONES 07 DE MARZO DE 2022 RIOBAMBA</t>
  </si>
  <si>
    <t>COPA YONG TIGER 19 DE MARZO 2022</t>
  </si>
  <si>
    <t>SEGUNDO CHEQUEO DE POOMSAE PROVINCIAL TODAS LAS CATEGORIAS 26-MARZO-2022</t>
  </si>
  <si>
    <t>SEGUNDO CHEQUEO NACIONAL CADETES Y SENIOR BAÑOS 27-MARZO-2022</t>
  </si>
  <si>
    <t>PARTICIPACION SEGUNDO CHEQUEO DE POOMSAE PROVINCIAL TODAS LAS CATEGORIAS 26-MARZO-2022</t>
  </si>
  <si>
    <t>CAMPEONATO NACIONAL POOMSAE 8-9 DE ABRIL PICHINCHA</t>
  </si>
  <si>
    <t>CAMPEONATO NACIONAL PREJUVENIL 15-17 DE ABRIL TENA</t>
  </si>
  <si>
    <t>OPEN G2 RIO DE JANEIRO 15 -17 DE ABRIL</t>
  </si>
  <si>
    <t>JUEGOS SUDAMERICANOS DE LA JUVENTUD ROSARIO ARGENTINA DEL 28 AL 30 DE ABRIL 2022</t>
  </si>
  <si>
    <t>CAMPEONATO REPUBLICA DOMINICANA 02-07 DE MAYO 2022</t>
  </si>
  <si>
    <t>CHEQUEO CATEGORIA INFANTIL B Y CADETES 07-MAYO-2022</t>
  </si>
  <si>
    <t>OPEN NOVAYOS, INTERMEDIOS Y CLASIFICADOS COMBATE 05-JUN-2022</t>
  </si>
  <si>
    <t>PARTICIPACION OPEN NOVATOS, INTERMEDIOS Y CLASIFICADOS 05-JUN-2022</t>
  </si>
  <si>
    <t>PARTICIPACION CHEQUEO CATEGORIA INFANTIL B Y CADETES 07-MAY-2022</t>
  </si>
  <si>
    <t>OPEN NOVATOS, INTERMEDIOS Y CLASIFICADOS POOMSAE 05-JUN-2022</t>
  </si>
  <si>
    <t>PARTICIPACION OPEN NOVATOS, INTERMEDIO Y CLASIFICADOS POOMSAE 05-JUN-2022</t>
  </si>
  <si>
    <t>PRIMER SELECTIVO CADETES 11-JUN-2022</t>
  </si>
  <si>
    <t>PARTICIPACION SELECTIVO CADETES 11-JUN-2022</t>
  </si>
  <si>
    <t>CAMPEONATO PANAMERICANO CADETES Y JUNIOR COSTA RICA 29-30 DE JUN 2022</t>
  </si>
  <si>
    <t>OPEN RANKING MUNDIAL COSTA RICA 01-02 JUL - 2022</t>
  </si>
  <si>
    <t>COPA ALCDUPE 10 DE JUL-2022</t>
  </si>
  <si>
    <t>JUEGOS BOLIVARIANOS VALLEDUPAR- COLOMBIA 24 JUN-05 JUL 2022</t>
  </si>
  <si>
    <t>SELECTIVO CADETES 10-JUL-2022</t>
  </si>
  <si>
    <t>PARTICIPACION SELECTIVO CADETES 10-JUL-2022</t>
  </si>
  <si>
    <t>COPA SEUL 21 - MAY- 2022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</si>
</sst>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3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5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85"/>
  <sheetViews>
    <sheetView tabSelected="1" zoomScale="89" zoomScaleNormal="89" workbookViewId="0">
      <pane xSplit="4" ySplit="2" topLeftCell="CX3" activePane="bottomRight" state="frozen"/>
      <selection activeCell="B1" sqref="B1"/>
      <selection pane="bottomLeft" activeCell="B3" sqref="B3"/>
      <selection pane="topRight" activeCell="D1" sqref="D1"/>
      <selection pane="bottomRight" activeCell="CY73" sqref="CY73"/>
    </sheetView>
  </sheetViews>
  <sheetFormatPr defaultColWidth="7.6640625" defaultRowHeight="15" x14ac:dyDescent="0.2"/>
  <cols>
    <col min="1" max="2" width="0.8046875" customWidth="1"/>
    <col min="3" max="3" width="30.1328125" customWidth="1"/>
    <col min="4" max="4" width="4.5703125" customWidth="1"/>
    <col min="5" max="5" width="14.9296875" customWidth="1"/>
    <col min="6" max="6" width="15.6015625" customWidth="1"/>
    <col min="7" max="7" width="12.375" customWidth="1"/>
    <col min="8" max="8" width="16.6796875" customWidth="1"/>
    <col min="9" max="10" width="13.5859375" customWidth="1"/>
    <col min="11" max="11" width="11.02734375" customWidth="1"/>
    <col min="12" max="12" width="19.90625" customWidth="1"/>
    <col min="13" max="13" width="13.046875" customWidth="1"/>
    <col min="14" max="14" width="14.796875" customWidth="1"/>
    <col min="15" max="15" width="16.8125" customWidth="1"/>
    <col min="16" max="16" width="14.66015625" customWidth="1"/>
    <col min="17" max="17" width="15.87109375" customWidth="1"/>
    <col min="18" max="18" width="20.17578125" customWidth="1"/>
    <col min="19" max="19" width="14.52734375" customWidth="1"/>
    <col min="20" max="20" width="15.73828125" customWidth="1"/>
    <col min="21" max="21" width="13.85546875" customWidth="1"/>
    <col min="22" max="22" width="16.140625" customWidth="1"/>
    <col min="23" max="23" width="16.54296875" customWidth="1"/>
    <col min="24" max="24" width="15.6015625" customWidth="1"/>
    <col min="25" max="26" width="17.484375" customWidth="1"/>
    <col min="27" max="27" width="16.94921875" customWidth="1"/>
    <col min="28" max="28" width="14.52734375" customWidth="1"/>
    <col min="29" max="29" width="16.8125" customWidth="1"/>
    <col min="30" max="30" width="17.484375" customWidth="1"/>
    <col min="31" max="40" width="14.52734375" customWidth="1"/>
    <col min="41" max="41" width="16.94921875" customWidth="1"/>
    <col min="42" max="44" width="14.52734375" customWidth="1"/>
    <col min="45" max="45" width="9.953125" customWidth="1"/>
    <col min="46" max="46" width="12.5078125" customWidth="1"/>
    <col min="47" max="47" width="13.31640625" customWidth="1"/>
    <col min="48" max="48" width="14.2578125" customWidth="1"/>
    <col min="49" max="49" width="12.10546875" customWidth="1"/>
    <col min="50" max="50" width="11.97265625" customWidth="1"/>
    <col min="52" max="52" width="13.85546875" customWidth="1"/>
    <col min="53" max="53" width="10.76171875" customWidth="1"/>
    <col min="54" max="54" width="12.64453125" customWidth="1"/>
    <col min="55" max="55" width="11.703125" customWidth="1"/>
    <col min="56" max="56" width="11.97265625" hidden="1" customWidth="1"/>
    <col min="57" max="57" width="13.98828125" hidden="1" customWidth="1"/>
    <col min="58" max="58" width="16.41015625" hidden="1" customWidth="1"/>
    <col min="59" max="59" width="14.9296875" hidden="1" customWidth="1"/>
    <col min="60" max="60" width="11.8359375" hidden="1" customWidth="1"/>
    <col min="61" max="61" width="13.71875" hidden="1" customWidth="1"/>
    <col min="62" max="62" width="14.796875" hidden="1" customWidth="1"/>
    <col min="63" max="63" width="11.8359375" hidden="1" customWidth="1"/>
    <col min="64" max="64" width="11.02734375" hidden="1" customWidth="1"/>
    <col min="65" max="65" width="12.23828125" hidden="1" customWidth="1"/>
    <col min="66" max="66" width="11.1640625" hidden="1" customWidth="1"/>
    <col min="67" max="67" width="10.76171875" hidden="1" customWidth="1"/>
    <col min="68" max="68" width="12.10546875" hidden="1" customWidth="1"/>
    <col min="69" max="69" width="11.1640625" hidden="1" customWidth="1"/>
    <col min="70" max="70" width="10.89453125" hidden="1" customWidth="1"/>
    <col min="71" max="71" width="13.85546875" hidden="1" customWidth="1"/>
    <col min="72" max="72" width="11.02734375" hidden="1" customWidth="1"/>
    <col min="73" max="73" width="12.10546875" hidden="1" customWidth="1"/>
    <col min="74" max="74" width="12.9140625" hidden="1" customWidth="1"/>
    <col min="75" max="75" width="13.85546875" hidden="1" customWidth="1"/>
    <col min="76" max="76" width="12.375" hidden="1" customWidth="1"/>
    <col min="77" max="83" width="11.02734375" hidden="1" customWidth="1"/>
    <col min="84" max="84" width="9.81640625" hidden="1" customWidth="1"/>
    <col min="85" max="85" width="10.89453125" hidden="1" customWidth="1"/>
    <col min="86" max="86" width="12.64453125" hidden="1" customWidth="1"/>
    <col min="87" max="88" width="12.375" hidden="1" customWidth="1"/>
    <col min="89" max="89" width="10.76171875" hidden="1" customWidth="1"/>
    <col min="90" max="91" width="12.5078125" hidden="1" customWidth="1"/>
    <col min="92" max="94" width="10.625" hidden="1" customWidth="1"/>
    <col min="95" max="95" width="12.64453125" hidden="1" customWidth="1"/>
    <col min="96" max="96" width="13.85546875" hidden="1" customWidth="1"/>
    <col min="97" max="97" width="12.64453125" hidden="1" customWidth="1"/>
    <col min="98" max="98" width="11.8359375" hidden="1" customWidth="1"/>
    <col min="99" max="99" width="8.609375" customWidth="1"/>
    <col min="102" max="102" width="11.02734375" customWidth="1"/>
    <col min="103" max="103" width="9.4140625" customWidth="1"/>
    <col min="104" max="104" width="9.14453125" customWidth="1"/>
  </cols>
  <sheetData>
    <row r="1" spans="1:104" ht="33" x14ac:dyDescent="0.45">
      <c r="C1" s="14" t="s">
        <v>84</v>
      </c>
      <c r="E1" s="1"/>
      <c r="F1" s="1"/>
      <c r="G1" s="2"/>
    </row>
    <row r="2" spans="1:104" ht="108" x14ac:dyDescent="0.2">
      <c r="C2" s="13" t="s">
        <v>0</v>
      </c>
      <c r="D2" s="4"/>
      <c r="E2" s="11" t="s">
        <v>86</v>
      </c>
      <c r="F2" s="11" t="s">
        <v>85</v>
      </c>
      <c r="G2" s="11" t="s">
        <v>87</v>
      </c>
      <c r="H2" s="11" t="s">
        <v>89</v>
      </c>
      <c r="I2" s="11" t="s">
        <v>91</v>
      </c>
      <c r="J2" s="11" t="s">
        <v>92</v>
      </c>
      <c r="K2" s="11" t="s">
        <v>90</v>
      </c>
      <c r="L2" s="11" t="s">
        <v>95</v>
      </c>
      <c r="M2" s="11" t="s">
        <v>93</v>
      </c>
      <c r="N2" s="11" t="s">
        <v>94</v>
      </c>
      <c r="O2" s="11" t="s">
        <v>96</v>
      </c>
      <c r="P2" s="11" t="s">
        <v>97</v>
      </c>
      <c r="Q2" s="11" t="s">
        <v>99</v>
      </c>
      <c r="R2" s="11" t="s">
        <v>98</v>
      </c>
      <c r="S2" s="11" t="s">
        <v>100</v>
      </c>
      <c r="T2" s="11" t="s">
        <v>101</v>
      </c>
      <c r="U2" s="11" t="s">
        <v>102</v>
      </c>
      <c r="V2" s="11" t="s">
        <v>103</v>
      </c>
      <c r="W2" s="11" t="s">
        <v>104</v>
      </c>
      <c r="X2" s="11" t="s">
        <v>105</v>
      </c>
      <c r="Y2" s="11" t="s">
        <v>108</v>
      </c>
      <c r="Z2" s="11" t="s">
        <v>119</v>
      </c>
      <c r="AA2" s="11" t="s">
        <v>106</v>
      </c>
      <c r="AB2" s="11" t="s">
        <v>107</v>
      </c>
      <c r="AC2" s="11" t="s">
        <v>109</v>
      </c>
      <c r="AD2" s="11" t="s">
        <v>110</v>
      </c>
      <c r="AE2" s="11" t="s">
        <v>111</v>
      </c>
      <c r="AF2" s="11" t="s">
        <v>112</v>
      </c>
      <c r="AG2" s="11" t="s">
        <v>113</v>
      </c>
      <c r="AH2" s="11" t="s">
        <v>114</v>
      </c>
      <c r="AI2" s="11" t="s">
        <v>116</v>
      </c>
      <c r="AJ2" s="11" t="s">
        <v>115</v>
      </c>
      <c r="AK2" s="11" t="s">
        <v>117</v>
      </c>
      <c r="AL2" s="11" t="s">
        <v>118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 t="s">
        <v>20</v>
      </c>
      <c r="CV2" s="11"/>
      <c r="CW2" s="11"/>
      <c r="CX2" s="12" t="s">
        <v>24</v>
      </c>
      <c r="CY2" s="12" t="s">
        <v>0</v>
      </c>
      <c r="CZ2" s="12" t="s">
        <v>25</v>
      </c>
    </row>
    <row r="3" spans="1:104" x14ac:dyDescent="0.2">
      <c r="A3">
        <v>9.9999999999999995E-8</v>
      </c>
      <c r="B3">
        <f>_xlfn.RANK.AVG(D3,$D$3:$D$85,0)</f>
        <v>22</v>
      </c>
      <c r="C3" s="8" t="s">
        <v>1</v>
      </c>
      <c r="D3" s="5">
        <f t="shared" ref="D3:D37" si="0">CU3+A3*ROW()</f>
        <v>73.000000299999996</v>
      </c>
      <c r="E3" s="4">
        <v>0</v>
      </c>
      <c r="F3" s="4">
        <v>0</v>
      </c>
      <c r="G3" s="4">
        <v>0</v>
      </c>
      <c r="H3" s="4">
        <v>0</v>
      </c>
      <c r="I3" s="4"/>
      <c r="J3" s="4"/>
      <c r="K3" s="4"/>
      <c r="L3" s="4"/>
      <c r="M3" s="4">
        <v>25</v>
      </c>
      <c r="N3" s="4">
        <v>5</v>
      </c>
      <c r="O3" s="4">
        <v>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>
        <v>5</v>
      </c>
      <c r="AC3" s="4">
        <v>30</v>
      </c>
      <c r="AD3" s="4">
        <v>5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>
        <f t="shared" ref="CU3:CU66" si="1">SUM(E3:CT3)</f>
        <v>73</v>
      </c>
      <c r="CV3" s="4"/>
      <c r="CW3" s="4"/>
      <c r="CX3" s="4">
        <v>1</v>
      </c>
      <c r="CY3" s="4" t="str">
        <f>VLOOKUP(CX3,Hoja1!$B$3:$C$83,2,FALSE)</f>
        <v>SEUL</v>
      </c>
      <c r="CZ3" s="5">
        <f>VLOOKUP(CY3,Hoja1!$C$3:$CU$83,2,FALSE)</f>
        <v>748.00040950000005</v>
      </c>
    </row>
    <row r="4" spans="1:104" x14ac:dyDescent="0.2">
      <c r="A4">
        <v>1.9999999999999999E-7</v>
      </c>
      <c r="B4">
        <f>_xlfn.RANK.AVG(D4,$D$3:$D$85,0)</f>
        <v>36</v>
      </c>
      <c r="C4" s="9" t="s">
        <v>26</v>
      </c>
      <c r="D4" s="5">
        <f t="shared" si="0"/>
        <v>39.000000800000002</v>
      </c>
      <c r="E4" s="4">
        <v>3</v>
      </c>
      <c r="F4" s="4">
        <v>5</v>
      </c>
      <c r="G4" s="4">
        <v>0</v>
      </c>
      <c r="H4" s="4">
        <v>0</v>
      </c>
      <c r="I4" s="4"/>
      <c r="J4" s="4"/>
      <c r="K4" s="4"/>
      <c r="L4" s="4"/>
      <c r="M4" s="4"/>
      <c r="N4" s="4">
        <v>5</v>
      </c>
      <c r="O4" s="4"/>
      <c r="P4" s="16">
        <v>8</v>
      </c>
      <c r="Q4" s="4">
        <v>5</v>
      </c>
      <c r="R4" s="4"/>
      <c r="S4" s="4">
        <v>10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>
        <v>3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>
        <f t="shared" si="1"/>
        <v>39</v>
      </c>
      <c r="CV4" s="4"/>
      <c r="CW4" s="4"/>
      <c r="CX4" s="4">
        <f t="shared" ref="CX4:CX81" si="2">CX3+1</f>
        <v>2</v>
      </c>
      <c r="CY4" s="4" t="str">
        <f>VLOOKUP(CX4,Hoja1!$B$3:$C$83,2,FALSE)</f>
        <v>HAN SU</v>
      </c>
      <c r="CZ4" s="5">
        <f>VLOOKUP(CY4,Hoja1!$C$3:$CU$83,2,FALSE)</f>
        <v>477.0000675</v>
      </c>
    </row>
    <row r="5" spans="1:104" x14ac:dyDescent="0.2">
      <c r="A5">
        <v>2.9999999999999999E-7</v>
      </c>
      <c r="B5">
        <f>_xlfn.RANK.AVG(D5,$D$3:$D$85,0)</f>
        <v>35</v>
      </c>
      <c r="C5" s="8" t="s">
        <v>58</v>
      </c>
      <c r="D5" s="5">
        <f t="shared" si="0"/>
        <v>42.000001500000003</v>
      </c>
      <c r="E5" s="4">
        <v>3</v>
      </c>
      <c r="F5" s="4">
        <v>5</v>
      </c>
      <c r="G5" s="4">
        <v>3</v>
      </c>
      <c r="H5" s="4">
        <v>0</v>
      </c>
      <c r="I5" s="4"/>
      <c r="J5" s="4">
        <v>5</v>
      </c>
      <c r="K5" s="4"/>
      <c r="L5" s="4"/>
      <c r="M5" s="4"/>
      <c r="N5" s="4"/>
      <c r="O5" s="4">
        <v>3</v>
      </c>
      <c r="P5" s="4"/>
      <c r="Q5" s="4"/>
      <c r="R5" s="4"/>
      <c r="S5" s="4">
        <v>10</v>
      </c>
      <c r="T5" s="4"/>
      <c r="U5" s="4"/>
      <c r="V5" s="4"/>
      <c r="W5" s="4"/>
      <c r="X5" s="4"/>
      <c r="Y5" s="4"/>
      <c r="Z5" s="4"/>
      <c r="AA5" s="4"/>
      <c r="AB5" s="4">
        <v>5</v>
      </c>
      <c r="AC5" s="4"/>
      <c r="AD5" s="4">
        <v>5</v>
      </c>
      <c r="AE5" s="4"/>
      <c r="AF5" s="4"/>
      <c r="AG5" s="4"/>
      <c r="AH5" s="4"/>
      <c r="AI5" s="4"/>
      <c r="AJ5" s="4">
        <v>3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>
        <f t="shared" si="1"/>
        <v>42</v>
      </c>
      <c r="CV5" s="4"/>
      <c r="CW5" s="4"/>
      <c r="CX5" s="4">
        <f t="shared" si="2"/>
        <v>3</v>
      </c>
      <c r="CY5" s="4" t="str">
        <f>VLOOKUP(CX5,Hoja1!$B$3:$C$83,2,FALSE)</f>
        <v>MERCENARIOS</v>
      </c>
      <c r="CZ5" s="5">
        <f>VLOOKUP(CY5,Hoja1!$C$3:$CU$83,2,FALSE)</f>
        <v>443.00020239999998</v>
      </c>
    </row>
    <row r="6" spans="1:104" x14ac:dyDescent="0.2">
      <c r="A6">
        <v>3.9999999999999998E-7</v>
      </c>
      <c r="B6">
        <f>_xlfn.RANK.AVG(D6,$D$3:$D$85,0)</f>
        <v>59</v>
      </c>
      <c r="C6" s="8" t="s">
        <v>59</v>
      </c>
      <c r="D6" s="5">
        <f t="shared" si="0"/>
        <v>5.0000023999999996</v>
      </c>
      <c r="E6" s="4">
        <v>0</v>
      </c>
      <c r="F6" s="4">
        <v>0</v>
      </c>
      <c r="G6" s="4">
        <v>0</v>
      </c>
      <c r="H6" s="4">
        <v>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>
        <v>5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>
        <f t="shared" si="1"/>
        <v>5</v>
      </c>
      <c r="CV6" s="4"/>
      <c r="CW6" s="4"/>
      <c r="CX6" s="4">
        <f t="shared" si="2"/>
        <v>4</v>
      </c>
      <c r="CY6" s="4" t="str">
        <f>VLOOKUP(CX6,Hoja1!$B$3:$C$83,2,FALSE)</f>
        <v>BORJA LIONS</v>
      </c>
      <c r="CZ6" s="5">
        <f>VLOOKUP(CY6,Hoja1!$C$3:$CU$83,2,FALSE)</f>
        <v>334.00000349999999</v>
      </c>
    </row>
    <row r="7" spans="1:104" x14ac:dyDescent="0.2">
      <c r="A7">
        <v>4.9999999999999998E-7</v>
      </c>
      <c r="B7">
        <f t="shared" ref="B7:B70" si="3">_xlfn.RANK.AVG(D7,$D$3:$D$85,0)</f>
        <v>4</v>
      </c>
      <c r="C7" s="8" t="s">
        <v>60</v>
      </c>
      <c r="D7" s="5">
        <f t="shared" si="0"/>
        <v>334.00000349999999</v>
      </c>
      <c r="E7" s="4">
        <v>53</v>
      </c>
      <c r="F7" s="4">
        <v>5</v>
      </c>
      <c r="G7" s="4">
        <v>0</v>
      </c>
      <c r="H7" s="4">
        <v>0</v>
      </c>
      <c r="I7" s="4">
        <v>70</v>
      </c>
      <c r="J7" s="4">
        <v>5</v>
      </c>
      <c r="K7" s="4"/>
      <c r="L7" s="4"/>
      <c r="M7" s="4">
        <v>30</v>
      </c>
      <c r="N7" s="4">
        <v>5</v>
      </c>
      <c r="O7" s="4">
        <v>3</v>
      </c>
      <c r="P7" s="4"/>
      <c r="Q7" s="4"/>
      <c r="R7" s="4">
        <v>20</v>
      </c>
      <c r="S7" s="4"/>
      <c r="T7" s="4">
        <v>10</v>
      </c>
      <c r="U7" s="4"/>
      <c r="V7" s="4"/>
      <c r="W7" s="4"/>
      <c r="X7" s="4">
        <v>25</v>
      </c>
      <c r="Y7" s="4">
        <v>5</v>
      </c>
      <c r="Z7" s="4">
        <v>3</v>
      </c>
      <c r="AA7" s="4">
        <v>27</v>
      </c>
      <c r="AB7" s="4">
        <v>5</v>
      </c>
      <c r="AC7" s="4">
        <v>7</v>
      </c>
      <c r="AD7" s="4">
        <v>5</v>
      </c>
      <c r="AE7" s="4">
        <v>23</v>
      </c>
      <c r="AF7" s="4">
        <v>5</v>
      </c>
      <c r="AG7" s="4"/>
      <c r="AH7" s="4"/>
      <c r="AI7" s="4"/>
      <c r="AJ7" s="4">
        <v>3</v>
      </c>
      <c r="AK7" s="4">
        <v>20</v>
      </c>
      <c r="AL7" s="4">
        <v>5</v>
      </c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>
        <f t="shared" si="1"/>
        <v>334</v>
      </c>
      <c r="CV7" s="4"/>
      <c r="CW7" s="4"/>
      <c r="CX7" s="4">
        <f t="shared" si="2"/>
        <v>5</v>
      </c>
      <c r="CY7" s="4" t="str">
        <f>VLOOKUP(CX7,Hoja1!$B$3:$C$83,2,FALSE)</f>
        <v>TAE SHO KU</v>
      </c>
      <c r="CZ7" s="5">
        <f>VLOOKUP(CY7,Hoja1!$C$3:$CU$83,2,FALSE)</f>
        <v>230.00050400000001</v>
      </c>
    </row>
    <row r="8" spans="1:104" x14ac:dyDescent="0.2">
      <c r="A8">
        <v>5.9999999999999997E-7</v>
      </c>
      <c r="B8">
        <f t="shared" si="3"/>
        <v>81</v>
      </c>
      <c r="C8" s="10" t="s">
        <v>31</v>
      </c>
      <c r="D8" s="5">
        <f t="shared" si="0"/>
        <v>4.7999999999999998E-6</v>
      </c>
      <c r="E8" s="4">
        <v>0</v>
      </c>
      <c r="F8" s="4">
        <v>0</v>
      </c>
      <c r="G8" s="4">
        <v>0</v>
      </c>
      <c r="H8" s="4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>
        <f t="shared" si="1"/>
        <v>0</v>
      </c>
      <c r="CV8" s="4"/>
      <c r="CW8" s="4"/>
      <c r="CX8" s="4">
        <f t="shared" si="2"/>
        <v>6</v>
      </c>
      <c r="CY8" s="4" t="str">
        <f>VLOOKUP(CX8,Hoja1!$B$3:$C$83,2,FALSE)</f>
        <v>S.D.CENTRAL</v>
      </c>
      <c r="CZ8" s="5">
        <f>VLOOKUP(CY8,Hoja1!$C$3:$CU$83,2,FALSE)</f>
        <v>196.00035990000001</v>
      </c>
    </row>
    <row r="9" spans="1:104" x14ac:dyDescent="0.2">
      <c r="A9">
        <v>6.9999999999999997E-7</v>
      </c>
      <c r="B9">
        <f t="shared" si="3"/>
        <v>80</v>
      </c>
      <c r="C9" s="8" t="s">
        <v>11</v>
      </c>
      <c r="D9" s="5">
        <f t="shared" si="0"/>
        <v>6.2999999999999998E-6</v>
      </c>
      <c r="E9" s="4">
        <v>0</v>
      </c>
      <c r="F9" s="4">
        <v>0</v>
      </c>
      <c r="G9" s="4">
        <v>0</v>
      </c>
      <c r="H9" s="4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>
        <f t="shared" si="1"/>
        <v>0</v>
      </c>
      <c r="CV9" s="4"/>
      <c r="CW9" s="4"/>
      <c r="CX9" s="4">
        <f t="shared" si="2"/>
        <v>7</v>
      </c>
      <c r="CY9" s="4" t="str">
        <f>VLOOKUP(CX9,Hoja1!$B$3:$C$83,2,FALSE)</f>
        <v>DECIAP</v>
      </c>
      <c r="CZ9" s="5">
        <f>VLOOKUP(CY9,Hoja1!$C$3:$CU$83,2,FALSE)</f>
        <v>173.0000288</v>
      </c>
    </row>
    <row r="10" spans="1:104" x14ac:dyDescent="0.2">
      <c r="A10">
        <v>7.9999999999999996E-7</v>
      </c>
      <c r="B10">
        <f t="shared" si="3"/>
        <v>53</v>
      </c>
      <c r="C10" s="10" t="s">
        <v>30</v>
      </c>
      <c r="D10" s="5">
        <f t="shared" si="0"/>
        <v>6.0000080000000002</v>
      </c>
      <c r="E10" s="4">
        <v>0</v>
      </c>
      <c r="F10" s="4">
        <v>0</v>
      </c>
      <c r="G10" s="4">
        <v>3</v>
      </c>
      <c r="H10" s="4">
        <v>0</v>
      </c>
      <c r="I10" s="4"/>
      <c r="J10" s="4"/>
      <c r="K10" s="4"/>
      <c r="L10" s="4"/>
      <c r="M10" s="4"/>
      <c r="N10" s="4"/>
      <c r="O10" s="4">
        <v>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>
        <f t="shared" si="1"/>
        <v>6</v>
      </c>
      <c r="CV10" s="4"/>
      <c r="CW10" s="4"/>
      <c r="CX10" s="4">
        <f t="shared" si="2"/>
        <v>8</v>
      </c>
      <c r="CY10" s="4" t="str">
        <f>VLOOKUP(CX10,Hoja1!$B$3:$C$83,2,FALSE)</f>
        <v>YONG TIGER</v>
      </c>
      <c r="CZ10" s="5">
        <f>VLOOKUP(CY10,Hoja1!$C$3:$CU$83,2,FALSE)</f>
        <v>166.00067229999999</v>
      </c>
    </row>
    <row r="11" spans="1:104" x14ac:dyDescent="0.2">
      <c r="A11">
        <v>8.9999999999999996E-7</v>
      </c>
      <c r="B11">
        <f t="shared" si="3"/>
        <v>65</v>
      </c>
      <c r="C11" s="8" t="s">
        <v>32</v>
      </c>
      <c r="D11" s="5">
        <f t="shared" si="0"/>
        <v>3.0000098999999998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>
        <v>3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>
        <f t="shared" si="1"/>
        <v>3</v>
      </c>
      <c r="CV11" s="4"/>
      <c r="CW11" s="4"/>
      <c r="CX11" s="4">
        <f t="shared" si="2"/>
        <v>9</v>
      </c>
      <c r="CY11" s="4" t="str">
        <f>VLOOKUP(CX11,Hoja1!$B$3:$C$83,2,FALSE)</f>
        <v>KORYO</v>
      </c>
      <c r="CZ11" s="5">
        <f>VLOOKUP(CY11,Hoja1!$C$3:$CU$83,2,FALSE)</f>
        <v>158.00013680000001</v>
      </c>
    </row>
    <row r="12" spans="1:104" x14ac:dyDescent="0.2">
      <c r="A12">
        <v>9.9999999999999995E-7</v>
      </c>
      <c r="B12">
        <f t="shared" si="3"/>
        <v>64</v>
      </c>
      <c r="C12" s="8" t="s">
        <v>35</v>
      </c>
      <c r="D12" s="5">
        <f t="shared" si="0"/>
        <v>3.0000119999999999</v>
      </c>
      <c r="E12" s="4">
        <v>0</v>
      </c>
      <c r="F12" s="4">
        <v>0</v>
      </c>
      <c r="G12" s="4">
        <v>0</v>
      </c>
      <c r="H12" s="4"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>
        <v>3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>
        <f t="shared" si="1"/>
        <v>3</v>
      </c>
      <c r="CV12" s="4"/>
      <c r="CW12" s="4"/>
      <c r="CX12" s="4">
        <f t="shared" si="2"/>
        <v>10</v>
      </c>
      <c r="CY12" s="4" t="str">
        <f>VLOOKUP(CX12,Hoja1!$B$3:$C$83,2,FALSE)</f>
        <v>TOTAL KOMBAT</v>
      </c>
      <c r="CZ12" s="5">
        <f>VLOOKUP(CY12,Hoja1!$C$3:$CU$83,2,FALSE)</f>
        <v>148.00054750000001</v>
      </c>
    </row>
    <row r="13" spans="1:104" x14ac:dyDescent="0.2">
      <c r="A13">
        <v>1.1000000000000001E-6</v>
      </c>
      <c r="B13">
        <f t="shared" si="3"/>
        <v>52</v>
      </c>
      <c r="C13" s="8" t="s">
        <v>17</v>
      </c>
      <c r="D13" s="5">
        <f t="shared" si="0"/>
        <v>6.0000143000000001</v>
      </c>
      <c r="E13" s="4">
        <v>0</v>
      </c>
      <c r="F13" s="4">
        <v>0</v>
      </c>
      <c r="G13" s="4">
        <v>3</v>
      </c>
      <c r="H13" s="4"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>
        <v>3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>
        <f t="shared" si="1"/>
        <v>6</v>
      </c>
      <c r="CV13" s="4"/>
      <c r="CW13" s="4"/>
      <c r="CX13" s="4">
        <f t="shared" si="2"/>
        <v>11</v>
      </c>
      <c r="CY13" s="4" t="str">
        <f>VLOOKUP(CX13,Hoja1!$B$3:$C$83,2,FALSE)</f>
        <v>SHOGUN</v>
      </c>
      <c r="CZ13" s="5">
        <f>VLOOKUP(CY13,Hoja1!$C$3:$CU$83,2,FALSE)</f>
        <v>130.00042239999999</v>
      </c>
    </row>
    <row r="14" spans="1:104" x14ac:dyDescent="0.2">
      <c r="A14">
        <v>1.1999999999999999E-6</v>
      </c>
      <c r="B14">
        <f t="shared" si="3"/>
        <v>79</v>
      </c>
      <c r="C14" s="8" t="s">
        <v>70</v>
      </c>
      <c r="D14" s="5">
        <f t="shared" si="0"/>
        <v>1.6799999999999998E-5</v>
      </c>
      <c r="E14" s="4">
        <v>0</v>
      </c>
      <c r="F14" s="4">
        <v>0</v>
      </c>
      <c r="G14" s="4">
        <v>0</v>
      </c>
      <c r="H14" s="4"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>
        <f t="shared" si="1"/>
        <v>0</v>
      </c>
      <c r="CV14" s="4"/>
      <c r="CW14" s="4"/>
      <c r="CX14" s="4">
        <f t="shared" si="2"/>
        <v>12</v>
      </c>
      <c r="CY14" s="4" t="str">
        <f>VLOOKUP(CX14,Hoja1!$B$3:$C$83,2,FALSE)</f>
        <v>SAN SEBASTIAN</v>
      </c>
      <c r="CZ14" s="5">
        <f>VLOOKUP(CY14,Hoja1!$C$3:$CU$83,2,FALSE)</f>
        <v>120.0003968</v>
      </c>
    </row>
    <row r="15" spans="1:104" x14ac:dyDescent="0.2">
      <c r="A15">
        <v>1.3E-6</v>
      </c>
      <c r="B15">
        <f t="shared" si="3"/>
        <v>19</v>
      </c>
      <c r="C15" s="9" t="s">
        <v>36</v>
      </c>
      <c r="D15" s="5">
        <f t="shared" si="0"/>
        <v>79.000019499999993</v>
      </c>
      <c r="E15" s="4">
        <v>0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4"/>
      <c r="O15" s="4">
        <v>3</v>
      </c>
      <c r="P15" s="4"/>
      <c r="Q15" s="4"/>
      <c r="R15" s="4"/>
      <c r="S15" s="4"/>
      <c r="T15" s="4"/>
      <c r="U15" s="4"/>
      <c r="V15" s="4"/>
      <c r="W15" s="4"/>
      <c r="X15" s="4">
        <v>7</v>
      </c>
      <c r="Y15" s="4">
        <v>5</v>
      </c>
      <c r="Z15" s="4">
        <v>3</v>
      </c>
      <c r="AA15" s="4">
        <v>25</v>
      </c>
      <c r="AB15" s="4">
        <v>5</v>
      </c>
      <c r="AC15" s="4"/>
      <c r="AD15" s="4">
        <v>5</v>
      </c>
      <c r="AE15" s="4">
        <v>4</v>
      </c>
      <c r="AF15" s="4">
        <v>5</v>
      </c>
      <c r="AG15" s="4"/>
      <c r="AH15" s="4"/>
      <c r="AI15" s="4"/>
      <c r="AJ15" s="4">
        <v>3</v>
      </c>
      <c r="AK15" s="4">
        <v>9</v>
      </c>
      <c r="AL15" s="4">
        <v>5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>
        <f t="shared" si="1"/>
        <v>79</v>
      </c>
      <c r="CV15" s="4"/>
      <c r="CW15" s="4"/>
      <c r="CX15" s="4">
        <f t="shared" si="2"/>
        <v>13</v>
      </c>
      <c r="CY15" s="4" t="str">
        <f>VLOOKUP(CX15,Hoja1!$B$3:$C$83,2,FALSE)</f>
        <v>JR SPORT</v>
      </c>
      <c r="CZ15" s="5">
        <f>VLOOKUP(CY15,Hoja1!$C$3:$CU$83,2,FALSE)</f>
        <v>120.000096</v>
      </c>
    </row>
    <row r="16" spans="1:104" x14ac:dyDescent="0.2">
      <c r="A16">
        <v>1.3999999999999999E-6</v>
      </c>
      <c r="B16">
        <f t="shared" si="3"/>
        <v>51</v>
      </c>
      <c r="C16" s="8" t="s">
        <v>2</v>
      </c>
      <c r="D16" s="5">
        <f t="shared" si="0"/>
        <v>6.0000223999999998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4"/>
      <c r="O16" s="4">
        <v>3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>
        <v>3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6"/>
      <c r="BZ16" s="6"/>
      <c r="CA16" s="6"/>
      <c r="CB16" s="6"/>
      <c r="CC16" s="6"/>
      <c r="CD16" s="6"/>
      <c r="CE16" s="6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>
        <f t="shared" si="1"/>
        <v>6</v>
      </c>
      <c r="CV16" s="4"/>
      <c r="CW16" s="4"/>
      <c r="CX16" s="4">
        <f t="shared" si="2"/>
        <v>14</v>
      </c>
      <c r="CY16" s="4" t="str">
        <f>VLOOKUP(CX16,Hoja1!$B$3:$C$83,2,FALSE)</f>
        <v>ROJAS  IRON FIRST</v>
      </c>
      <c r="CZ16" s="5">
        <f>VLOOKUP(CY16,Hoja1!$C$3:$CU$83,2,FALSE)</f>
        <v>110.000348</v>
      </c>
    </row>
    <row r="17" spans="1:104" x14ac:dyDescent="0.2">
      <c r="A17">
        <v>1.5E-6</v>
      </c>
      <c r="B17">
        <f t="shared" si="3"/>
        <v>78</v>
      </c>
      <c r="C17" s="8" t="s">
        <v>12</v>
      </c>
      <c r="D17" s="5">
        <f t="shared" si="0"/>
        <v>2.55E-5</v>
      </c>
      <c r="E17" s="4">
        <v>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>
        <f t="shared" si="1"/>
        <v>0</v>
      </c>
      <c r="CV17" s="4"/>
      <c r="CW17" s="4"/>
      <c r="CX17" s="4">
        <f t="shared" si="2"/>
        <v>15</v>
      </c>
      <c r="CY17" s="4" t="str">
        <f>VLOOKUP(CX17,Hoja1!$B$3:$C$83,2,FALSE)</f>
        <v>U SAN FRANCISCO USFQ</v>
      </c>
      <c r="CZ17" s="5">
        <f>VLOOKUP(CY17,Hoja1!$C$3:$CU$83,2,FALSE)</f>
        <v>93.000577500000006</v>
      </c>
    </row>
    <row r="18" spans="1:104" x14ac:dyDescent="0.2">
      <c r="A18">
        <v>1.5999999999999999E-6</v>
      </c>
      <c r="B18">
        <f t="shared" si="3"/>
        <v>7</v>
      </c>
      <c r="C18" s="8" t="s">
        <v>83</v>
      </c>
      <c r="D18" s="5">
        <f t="shared" si="0"/>
        <v>173.0000288</v>
      </c>
      <c r="E18" s="4">
        <v>11</v>
      </c>
      <c r="F18" s="4">
        <v>5</v>
      </c>
      <c r="G18" s="4">
        <v>3</v>
      </c>
      <c r="H18" s="4">
        <v>10</v>
      </c>
      <c r="I18" s="4"/>
      <c r="J18" s="4">
        <v>5</v>
      </c>
      <c r="K18" s="4">
        <v>2</v>
      </c>
      <c r="L18" s="4">
        <v>10</v>
      </c>
      <c r="M18" s="4"/>
      <c r="N18" s="4"/>
      <c r="O18" s="4">
        <v>3</v>
      </c>
      <c r="P18" s="4"/>
      <c r="Q18" s="4"/>
      <c r="R18" s="4">
        <v>10</v>
      </c>
      <c r="S18" s="4">
        <v>20</v>
      </c>
      <c r="T18" s="4"/>
      <c r="U18" s="16">
        <v>20</v>
      </c>
      <c r="V18" s="4">
        <v>20</v>
      </c>
      <c r="W18" s="4">
        <v>20</v>
      </c>
      <c r="X18" s="4"/>
      <c r="Y18" s="4"/>
      <c r="Z18" s="4"/>
      <c r="AA18" s="4"/>
      <c r="AB18" s="4">
        <v>5</v>
      </c>
      <c r="AC18" s="4"/>
      <c r="AD18" s="4"/>
      <c r="AE18" s="4"/>
      <c r="AF18" s="4"/>
      <c r="AG18" s="4"/>
      <c r="AH18" s="4">
        <v>20</v>
      </c>
      <c r="AI18" s="4"/>
      <c r="AJ18" s="4">
        <v>3</v>
      </c>
      <c r="AK18" s="4">
        <v>1</v>
      </c>
      <c r="AL18" s="4">
        <v>5</v>
      </c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>
        <f t="shared" si="1"/>
        <v>173</v>
      </c>
      <c r="CV18" s="4"/>
      <c r="CW18" s="4"/>
      <c r="CX18" s="4">
        <f t="shared" si="2"/>
        <v>16</v>
      </c>
      <c r="CY18" s="4" t="str">
        <f>VLOOKUP(CX18,Hoja1!$B$3:$C$83,2,FALSE)</f>
        <v>TAE BAEK ECUADOR JR</v>
      </c>
      <c r="CZ18" s="5">
        <f>VLOOKUP(CY18,Hoja1!$C$3:$CU$83,2,FALSE)</f>
        <v>91.000448800000001</v>
      </c>
    </row>
    <row r="19" spans="1:104" x14ac:dyDescent="0.2">
      <c r="A19">
        <v>1.7E-6</v>
      </c>
      <c r="B19">
        <f t="shared" si="3"/>
        <v>29</v>
      </c>
      <c r="C19" s="8" t="s">
        <v>18</v>
      </c>
      <c r="D19" s="5">
        <f t="shared" si="0"/>
        <v>56.000032300000001</v>
      </c>
      <c r="E19" s="4">
        <v>8</v>
      </c>
      <c r="F19" s="4">
        <v>5</v>
      </c>
      <c r="G19" s="4">
        <v>0</v>
      </c>
      <c r="H19" s="4">
        <v>0</v>
      </c>
      <c r="I19" s="4"/>
      <c r="J19" s="4">
        <v>5</v>
      </c>
      <c r="K19" s="4"/>
      <c r="L19" s="4"/>
      <c r="M19" s="4"/>
      <c r="N19" s="4"/>
      <c r="O19" s="4">
        <v>3</v>
      </c>
      <c r="P19" s="4"/>
      <c r="Q19" s="4"/>
      <c r="R19" s="4"/>
      <c r="S19" s="4"/>
      <c r="T19" s="4"/>
      <c r="U19" s="4"/>
      <c r="V19" s="4"/>
      <c r="W19" s="4"/>
      <c r="X19" s="4">
        <v>6</v>
      </c>
      <c r="Y19" s="4">
        <v>5</v>
      </c>
      <c r="Z19" s="4">
        <v>3</v>
      </c>
      <c r="AA19" s="4"/>
      <c r="AB19" s="4">
        <v>5</v>
      </c>
      <c r="AC19" s="4"/>
      <c r="AD19" s="4"/>
      <c r="AE19" s="4">
        <v>3</v>
      </c>
      <c r="AF19" s="4">
        <v>5</v>
      </c>
      <c r="AG19" s="4"/>
      <c r="AH19" s="4"/>
      <c r="AI19" s="4"/>
      <c r="AJ19" s="4"/>
      <c r="AK19" s="4">
        <v>3</v>
      </c>
      <c r="AL19" s="4">
        <v>5</v>
      </c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>
        <f t="shared" si="1"/>
        <v>56</v>
      </c>
      <c r="CV19" s="4"/>
      <c r="CW19" s="4"/>
      <c r="CX19" s="4">
        <f t="shared" si="2"/>
        <v>17</v>
      </c>
      <c r="CY19" s="4" t="str">
        <f>VLOOKUP(CX19,Hoja1!$B$3:$C$83,2,FALSE)</f>
        <v>PUMAS</v>
      </c>
      <c r="CZ19" s="5">
        <f>VLOOKUP(CY19,Hoja1!$C$3:$CU$83,2,FALSE)</f>
        <v>87.000280799999999</v>
      </c>
    </row>
    <row r="20" spans="1:104" x14ac:dyDescent="0.2">
      <c r="A20">
        <v>1.7999999999999999E-6</v>
      </c>
      <c r="B20">
        <f t="shared" si="3"/>
        <v>24</v>
      </c>
      <c r="C20" s="8" t="s">
        <v>21</v>
      </c>
      <c r="D20" s="5">
        <f t="shared" si="0"/>
        <v>65.000035999999994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  <c r="L20" s="4"/>
      <c r="M20" s="4">
        <v>27</v>
      </c>
      <c r="N20" s="4">
        <v>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5</v>
      </c>
      <c r="AC20" s="4">
        <v>20</v>
      </c>
      <c r="AD20" s="4">
        <v>5</v>
      </c>
      <c r="AE20" s="4"/>
      <c r="AF20" s="4"/>
      <c r="AG20" s="4"/>
      <c r="AH20" s="4"/>
      <c r="AI20" s="4"/>
      <c r="AJ20" s="4">
        <v>3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>
        <f t="shared" si="1"/>
        <v>65</v>
      </c>
      <c r="CV20" s="4"/>
      <c r="CW20" s="4"/>
      <c r="CX20" s="4">
        <f t="shared" si="2"/>
        <v>18</v>
      </c>
      <c r="CY20" s="4" t="str">
        <f>VLOOKUP(CX20,Hoja1!$B$3:$C$83,2,FALSE)</f>
        <v>EQUILIBRIO</v>
      </c>
      <c r="CZ20" s="5">
        <f>VLOOKUP(CY20,Hoja1!$C$3:$CU$83,2,FALSE)</f>
        <v>82.000039900000004</v>
      </c>
    </row>
    <row r="21" spans="1:104" x14ac:dyDescent="0.2">
      <c r="A21">
        <v>1.9E-6</v>
      </c>
      <c r="B21">
        <f t="shared" si="3"/>
        <v>18</v>
      </c>
      <c r="C21" s="8" t="s">
        <v>3</v>
      </c>
      <c r="D21" s="5">
        <f t="shared" si="0"/>
        <v>82.000039900000004</v>
      </c>
      <c r="E21" s="4">
        <v>7</v>
      </c>
      <c r="F21" s="4">
        <v>0</v>
      </c>
      <c r="G21" s="4">
        <v>0</v>
      </c>
      <c r="H21" s="4">
        <v>0</v>
      </c>
      <c r="I21" s="4">
        <v>14</v>
      </c>
      <c r="J21" s="4">
        <v>5</v>
      </c>
      <c r="K21" s="4"/>
      <c r="L21" s="4"/>
      <c r="M21" s="4">
        <v>14</v>
      </c>
      <c r="N21" s="4">
        <v>5</v>
      </c>
      <c r="O21" s="4"/>
      <c r="P21" s="4"/>
      <c r="Q21" s="4"/>
      <c r="R21" s="4"/>
      <c r="S21" s="4"/>
      <c r="T21" s="4"/>
      <c r="U21" s="4"/>
      <c r="V21" s="4"/>
      <c r="W21" s="4"/>
      <c r="X21" s="4">
        <v>5</v>
      </c>
      <c r="Y21" s="4">
        <v>5</v>
      </c>
      <c r="Z21" s="4"/>
      <c r="AA21" s="4"/>
      <c r="AB21" s="4">
        <v>5</v>
      </c>
      <c r="AC21" s="4">
        <v>14</v>
      </c>
      <c r="AD21" s="4">
        <v>5</v>
      </c>
      <c r="AE21" s="4"/>
      <c r="AF21" s="4"/>
      <c r="AG21" s="4"/>
      <c r="AH21" s="4"/>
      <c r="AI21" s="4"/>
      <c r="AJ21" s="4">
        <v>3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>
        <f t="shared" si="1"/>
        <v>82</v>
      </c>
      <c r="CV21" s="4"/>
      <c r="CW21" s="4"/>
      <c r="CX21" s="4">
        <f t="shared" si="2"/>
        <v>19</v>
      </c>
      <c r="CY21" s="4" t="str">
        <f>VLOOKUP(CX21,Hoja1!$B$3:$C$83,2,FALSE)</f>
        <v>DRACO</v>
      </c>
      <c r="CZ21" s="5">
        <f>VLOOKUP(CY21,Hoja1!$C$3:$CU$83,2,FALSE)</f>
        <v>79.000019499999993</v>
      </c>
    </row>
    <row r="22" spans="1:104" x14ac:dyDescent="0.2">
      <c r="A22">
        <v>1.9999999999999999E-6</v>
      </c>
      <c r="B22">
        <f t="shared" si="3"/>
        <v>58</v>
      </c>
      <c r="C22" s="8" t="s">
        <v>4</v>
      </c>
      <c r="D22" s="5">
        <f t="shared" si="0"/>
        <v>5.0000439999999999</v>
      </c>
      <c r="E22" s="4">
        <v>0</v>
      </c>
      <c r="F22" s="4">
        <v>0</v>
      </c>
      <c r="G22" s="4">
        <v>0</v>
      </c>
      <c r="H22" s="4">
        <v>0</v>
      </c>
      <c r="I22" s="4"/>
      <c r="J22" s="4">
        <v>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7"/>
      <c r="BJ22" s="4"/>
      <c r="BK22" s="4"/>
      <c r="BL22" s="4"/>
      <c r="BM22" s="4"/>
      <c r="BN22" s="4"/>
      <c r="BO22" s="7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>
        <f t="shared" si="1"/>
        <v>5</v>
      </c>
      <c r="CV22" s="4"/>
      <c r="CW22" s="4"/>
      <c r="CX22" s="4">
        <f t="shared" si="2"/>
        <v>20</v>
      </c>
      <c r="CY22" s="4" t="str">
        <f>VLOOKUP(CX22,Hoja1!$B$3:$C$83,2,FALSE)</f>
        <v>KO AMERICA</v>
      </c>
      <c r="CZ22" s="5">
        <f>VLOOKUP(CY22,Hoja1!$C$3:$CU$83,2,FALSE)</f>
        <v>76.000122399999995</v>
      </c>
    </row>
    <row r="23" spans="1:104" x14ac:dyDescent="0.2">
      <c r="A23">
        <v>2.0999999999999998E-6</v>
      </c>
      <c r="B23">
        <f t="shared" si="3"/>
        <v>45</v>
      </c>
      <c r="C23" s="8" t="s">
        <v>71</v>
      </c>
      <c r="D23" s="5">
        <f t="shared" si="0"/>
        <v>9.0000482999999996</v>
      </c>
      <c r="E23" s="4">
        <v>0</v>
      </c>
      <c r="F23" s="4">
        <v>0</v>
      </c>
      <c r="G23" s="4">
        <v>3</v>
      </c>
      <c r="H23" s="4">
        <v>0</v>
      </c>
      <c r="I23" s="4"/>
      <c r="J23" s="4"/>
      <c r="K23" s="4"/>
      <c r="L23" s="4"/>
      <c r="M23" s="4"/>
      <c r="N23" s="4"/>
      <c r="O23" s="4">
        <v>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3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>
        <f t="shared" si="1"/>
        <v>9</v>
      </c>
      <c r="CV23" s="4"/>
      <c r="CW23" s="4"/>
      <c r="CX23" s="4">
        <f t="shared" si="2"/>
        <v>21</v>
      </c>
      <c r="CY23" s="4" t="str">
        <f>VLOOKUP(CX23,Hoja1!$B$3:$C$83,2,FALSE)</f>
        <v>KUKKIKWON</v>
      </c>
      <c r="CZ23" s="5">
        <f>VLOOKUP(CY23,Hoja1!$C$3:$CU$83,2,FALSE)</f>
        <v>75.000144300000002</v>
      </c>
    </row>
    <row r="24" spans="1:104" x14ac:dyDescent="0.2">
      <c r="A24">
        <v>2.2000000000000001E-6</v>
      </c>
      <c r="B24">
        <f t="shared" si="3"/>
        <v>33</v>
      </c>
      <c r="C24" s="8" t="s">
        <v>72</v>
      </c>
      <c r="D24" s="5">
        <f t="shared" si="0"/>
        <v>45.000052799999999</v>
      </c>
      <c r="E24" s="4">
        <v>0</v>
      </c>
      <c r="F24" s="4">
        <v>0</v>
      </c>
      <c r="G24" s="4">
        <v>3</v>
      </c>
      <c r="H24" s="4">
        <v>0</v>
      </c>
      <c r="I24" s="4">
        <v>22</v>
      </c>
      <c r="J24" s="4">
        <v>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5</v>
      </c>
      <c r="Z24" s="4"/>
      <c r="AA24" s="4"/>
      <c r="AB24" s="4">
        <v>5</v>
      </c>
      <c r="AC24" s="4"/>
      <c r="AD24" s="4"/>
      <c r="AE24" s="4"/>
      <c r="AF24" s="4">
        <v>5</v>
      </c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>
        <f t="shared" si="1"/>
        <v>45</v>
      </c>
      <c r="CV24" s="4"/>
      <c r="CW24" s="4"/>
      <c r="CX24" s="4">
        <f t="shared" si="2"/>
        <v>22</v>
      </c>
      <c r="CY24" s="4" t="str">
        <f>VLOOKUP(CX24,Hoja1!$B$3:$C$83,2,FALSE)</f>
        <v>APOLO</v>
      </c>
      <c r="CZ24" s="5">
        <f>VLOOKUP(CY24,Hoja1!$C$3:$CU$83,2,FALSE)</f>
        <v>73.000000299999996</v>
      </c>
    </row>
    <row r="25" spans="1:104" x14ac:dyDescent="0.2">
      <c r="A25">
        <v>2.3E-6</v>
      </c>
      <c r="B25">
        <f t="shared" si="3"/>
        <v>77</v>
      </c>
      <c r="C25" s="8" t="s">
        <v>37</v>
      </c>
      <c r="D25" s="5">
        <f t="shared" si="0"/>
        <v>5.7500000000000002E-5</v>
      </c>
      <c r="E25" s="4">
        <v>0</v>
      </c>
      <c r="F25" s="4">
        <v>0</v>
      </c>
      <c r="G25" s="4">
        <v>0</v>
      </c>
      <c r="H25" s="4"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>
        <f t="shared" si="1"/>
        <v>0</v>
      </c>
      <c r="CV25" s="4"/>
      <c r="CW25" s="4"/>
      <c r="CX25" s="4">
        <f t="shared" si="2"/>
        <v>23</v>
      </c>
      <c r="CY25" s="4" t="str">
        <f>VLOOKUP(CX25,Hoja1!$B$3:$C$83,2,FALSE)</f>
        <v>PIONEROS FORTI</v>
      </c>
      <c r="CZ25" s="5">
        <f>VLOOKUP(CY25,Hoja1!$C$3:$CU$83,2,FALSE)</f>
        <v>67.000259999999997</v>
      </c>
    </row>
    <row r="26" spans="1:104" x14ac:dyDescent="0.2">
      <c r="A26">
        <v>2.3999999999999999E-6</v>
      </c>
      <c r="B26">
        <f t="shared" si="3"/>
        <v>76</v>
      </c>
      <c r="C26" s="8" t="s">
        <v>19</v>
      </c>
      <c r="D26" s="5">
        <f t="shared" si="0"/>
        <v>6.2399999999999999E-5</v>
      </c>
      <c r="E26" s="4">
        <v>0</v>
      </c>
      <c r="F26" s="4">
        <v>0</v>
      </c>
      <c r="G26" s="4">
        <v>0</v>
      </c>
      <c r="H26" s="4"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>
        <f t="shared" si="1"/>
        <v>0</v>
      </c>
      <c r="CV26" s="4"/>
      <c r="CW26" s="4"/>
      <c r="CX26" s="4">
        <f t="shared" si="2"/>
        <v>24</v>
      </c>
      <c r="CY26" s="4" t="str">
        <f>VLOOKUP(CX26,Hoja1!$B$3:$C$83,2,FALSE)</f>
        <v>ECUADOR</v>
      </c>
      <c r="CZ26" s="5">
        <f>VLOOKUP(CY26,Hoja1!$C$3:$CU$83,2,FALSE)</f>
        <v>65.000035999999994</v>
      </c>
    </row>
    <row r="27" spans="1:104" x14ac:dyDescent="0.2">
      <c r="A27">
        <v>2.5000000000000002E-6</v>
      </c>
      <c r="B27">
        <f t="shared" si="3"/>
        <v>2</v>
      </c>
      <c r="C27" s="8" t="s">
        <v>39</v>
      </c>
      <c r="D27" s="5">
        <f t="shared" si="0"/>
        <v>477.0000675</v>
      </c>
      <c r="E27" s="4">
        <v>116</v>
      </c>
      <c r="F27" s="4">
        <v>5</v>
      </c>
      <c r="G27" s="4">
        <v>0</v>
      </c>
      <c r="H27" s="4">
        <v>20</v>
      </c>
      <c r="I27" s="4">
        <v>60</v>
      </c>
      <c r="J27" s="4">
        <v>5</v>
      </c>
      <c r="K27" s="4">
        <v>20</v>
      </c>
      <c r="L27" s="4"/>
      <c r="M27" s="4"/>
      <c r="N27" s="4"/>
      <c r="O27" s="4">
        <v>3</v>
      </c>
      <c r="P27" s="4">
        <v>1</v>
      </c>
      <c r="Q27" s="4">
        <v>5</v>
      </c>
      <c r="R27" s="4">
        <v>30</v>
      </c>
      <c r="S27" s="4"/>
      <c r="T27" s="4">
        <v>35</v>
      </c>
      <c r="U27" s="4"/>
      <c r="V27" s="4"/>
      <c r="W27" s="4"/>
      <c r="X27" s="4">
        <v>53</v>
      </c>
      <c r="Y27" s="4">
        <v>5</v>
      </c>
      <c r="Z27" s="4"/>
      <c r="AA27" s="4"/>
      <c r="AB27" s="4">
        <v>5</v>
      </c>
      <c r="AC27" s="4"/>
      <c r="AD27" s="4">
        <v>5</v>
      </c>
      <c r="AE27" s="4">
        <v>29</v>
      </c>
      <c r="AF27" s="4">
        <v>5</v>
      </c>
      <c r="AG27" s="4">
        <v>20</v>
      </c>
      <c r="AH27" s="4">
        <v>20</v>
      </c>
      <c r="AI27" s="4"/>
      <c r="AJ27" s="4">
        <v>3</v>
      </c>
      <c r="AK27" s="4">
        <v>27</v>
      </c>
      <c r="AL27" s="4">
        <v>5</v>
      </c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>
        <f t="shared" si="1"/>
        <v>477</v>
      </c>
      <c r="CV27" s="4"/>
      <c r="CW27" s="4"/>
      <c r="CX27" s="4">
        <f t="shared" si="2"/>
        <v>25</v>
      </c>
      <c r="CY27" s="4" t="str">
        <f>VLOOKUP(CX27,Hoja1!$B$3:$C$83,2,FALSE)</f>
        <v>ILYOP MP</v>
      </c>
      <c r="CZ27" s="5">
        <f>VLOOKUP(CY27,Hoja1!$C$3:$CU$83,2,FALSE)</f>
        <v>64.000078299999998</v>
      </c>
    </row>
    <row r="28" spans="1:104" x14ac:dyDescent="0.2">
      <c r="A28">
        <v>2.6000000000000001E-6</v>
      </c>
      <c r="B28">
        <f t="shared" si="3"/>
        <v>50</v>
      </c>
      <c r="C28" s="8" t="s">
        <v>38</v>
      </c>
      <c r="D28" s="5">
        <f t="shared" si="0"/>
        <v>6.0000727999999999</v>
      </c>
      <c r="E28" s="4">
        <v>0</v>
      </c>
      <c r="F28" s="4">
        <v>0</v>
      </c>
      <c r="G28" s="4">
        <v>0</v>
      </c>
      <c r="H28" s="4">
        <v>0</v>
      </c>
      <c r="I28" s="4"/>
      <c r="J28" s="4"/>
      <c r="K28" s="4"/>
      <c r="L28" s="4"/>
      <c r="M28" s="4"/>
      <c r="N28" s="4"/>
      <c r="O28" s="4">
        <v>3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>
        <v>3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>
        <f t="shared" si="1"/>
        <v>6</v>
      </c>
      <c r="CV28" s="4"/>
      <c r="CW28" s="4"/>
      <c r="CX28" s="4">
        <f t="shared" si="2"/>
        <v>26</v>
      </c>
      <c r="CY28" s="4" t="str">
        <f>VLOOKUP(CX28,Hoja1!$B$3:$C$83,2,FALSE)</f>
        <v>TAEKWONDO TRAINING CENTER</v>
      </c>
      <c r="CZ28" s="5">
        <f>VLOOKUP(CY28,Hoja1!$C$3:$CU$83,2,FALSE)</f>
        <v>61.0005624</v>
      </c>
    </row>
    <row r="29" spans="1:104" x14ac:dyDescent="0.2">
      <c r="A29">
        <v>2.7E-6</v>
      </c>
      <c r="B29">
        <f t="shared" si="3"/>
        <v>25</v>
      </c>
      <c r="C29" s="8" t="s">
        <v>73</v>
      </c>
      <c r="D29" s="5">
        <f t="shared" si="0"/>
        <v>64.000078299999998</v>
      </c>
      <c r="E29" s="4">
        <v>11</v>
      </c>
      <c r="F29" s="4">
        <v>5</v>
      </c>
      <c r="G29" s="4">
        <v>0</v>
      </c>
      <c r="H29" s="4">
        <v>0</v>
      </c>
      <c r="I29" s="4"/>
      <c r="J29" s="4">
        <v>5</v>
      </c>
      <c r="K29" s="4">
        <v>2</v>
      </c>
      <c r="L29" s="4"/>
      <c r="M29" s="4"/>
      <c r="N29" s="4"/>
      <c r="O29" s="4">
        <v>3</v>
      </c>
      <c r="P29" s="4"/>
      <c r="Q29" s="4"/>
      <c r="R29" s="4">
        <v>10</v>
      </c>
      <c r="S29" s="4"/>
      <c r="T29" s="4"/>
      <c r="U29" s="4"/>
      <c r="V29" s="4"/>
      <c r="W29" s="4"/>
      <c r="X29" s="4"/>
      <c r="Y29" s="4"/>
      <c r="Z29" s="4">
        <v>3</v>
      </c>
      <c r="AA29" s="4"/>
      <c r="AB29" s="4"/>
      <c r="AC29" s="4"/>
      <c r="AD29" s="4"/>
      <c r="AE29" s="4">
        <v>6</v>
      </c>
      <c r="AF29" s="4">
        <v>5</v>
      </c>
      <c r="AG29" s="4"/>
      <c r="AH29" s="4"/>
      <c r="AI29" s="4"/>
      <c r="AJ29" s="7">
        <v>3</v>
      </c>
      <c r="AK29" s="4">
        <v>6</v>
      </c>
      <c r="AL29" s="4">
        <v>5</v>
      </c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>
        <f t="shared" si="1"/>
        <v>64</v>
      </c>
      <c r="CV29" s="4"/>
      <c r="CW29" s="4"/>
      <c r="CX29" s="4">
        <f t="shared" si="2"/>
        <v>27</v>
      </c>
      <c r="CY29" s="4" t="str">
        <f>VLOOKUP(CX29,Hoja1!$B$3:$C$83,2,FALSE)</f>
        <v>SAN FRANCISCO TIGRES</v>
      </c>
      <c r="CZ29" s="5">
        <f>VLOOKUP(CY29,Hoja1!$C$3:$CU$83,2,FALSE)</f>
        <v>60.000371999999999</v>
      </c>
    </row>
    <row r="30" spans="1:104" x14ac:dyDescent="0.2">
      <c r="A30">
        <v>2.7999999999999999E-6</v>
      </c>
      <c r="B30">
        <f t="shared" si="3"/>
        <v>75</v>
      </c>
      <c r="C30" s="8" t="s">
        <v>65</v>
      </c>
      <c r="D30" s="5">
        <f t="shared" si="0"/>
        <v>8.3999999999999995E-5</v>
      </c>
      <c r="E30" s="4">
        <v>0</v>
      </c>
      <c r="F30" s="4">
        <v>0</v>
      </c>
      <c r="G30" s="4">
        <v>0</v>
      </c>
      <c r="H30" s="4"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>
        <f t="shared" si="1"/>
        <v>0</v>
      </c>
      <c r="CV30" s="4"/>
      <c r="CW30" s="4"/>
      <c r="CX30" s="4">
        <f t="shared" si="2"/>
        <v>28</v>
      </c>
      <c r="CY30" s="4" t="str">
        <f>VLOOKUP(CX30,Hoja1!$B$3:$C$83,2,FALSE)</f>
        <v>LIGA CANTONAL MEJIA</v>
      </c>
      <c r="CZ30" s="5">
        <f>VLOOKUP(CY30,Hoja1!$C$3:$CU$83,2,FALSE)</f>
        <v>60.000168000000002</v>
      </c>
    </row>
    <row r="31" spans="1:104" x14ac:dyDescent="0.2">
      <c r="A31">
        <v>2.9000000000000002E-6</v>
      </c>
      <c r="B31">
        <f t="shared" si="3"/>
        <v>49</v>
      </c>
      <c r="C31" s="8" t="s">
        <v>46</v>
      </c>
      <c r="D31" s="5">
        <f t="shared" si="0"/>
        <v>6.0000898999999999</v>
      </c>
      <c r="E31" s="4">
        <v>0</v>
      </c>
      <c r="F31" s="4">
        <v>0</v>
      </c>
      <c r="G31" s="4">
        <v>0</v>
      </c>
      <c r="H31" s="4">
        <v>0</v>
      </c>
      <c r="I31" s="4"/>
      <c r="J31" s="4"/>
      <c r="K31" s="4"/>
      <c r="L31" s="4"/>
      <c r="M31" s="4"/>
      <c r="N31" s="4"/>
      <c r="O31" s="4">
        <v>3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>
        <v>3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>
        <f t="shared" si="1"/>
        <v>6</v>
      </c>
      <c r="CV31" s="4"/>
      <c r="CW31" s="4"/>
      <c r="CX31" s="4">
        <f t="shared" si="2"/>
        <v>29</v>
      </c>
      <c r="CY31" s="4" t="str">
        <f>VLOOKUP(CX31,Hoja1!$B$3:$C$83,2,FALSE)</f>
        <v>ECUACUBA</v>
      </c>
      <c r="CZ31" s="5">
        <f>VLOOKUP(CY31,Hoja1!$C$3:$CU$83,2,FALSE)</f>
        <v>56.000032300000001</v>
      </c>
    </row>
    <row r="32" spans="1:104" x14ac:dyDescent="0.2">
      <c r="A32">
        <v>3.0000000000000001E-6</v>
      </c>
      <c r="B32">
        <f t="shared" si="3"/>
        <v>13</v>
      </c>
      <c r="C32" s="8" t="s">
        <v>27</v>
      </c>
      <c r="D32" s="5">
        <f t="shared" si="0"/>
        <v>120.000096</v>
      </c>
      <c r="E32" s="4">
        <v>0</v>
      </c>
      <c r="F32" s="4">
        <v>0</v>
      </c>
      <c r="G32" s="4">
        <v>0</v>
      </c>
      <c r="H32" s="4">
        <v>0</v>
      </c>
      <c r="I32" s="4"/>
      <c r="J32" s="4"/>
      <c r="K32" s="4"/>
      <c r="L32" s="4"/>
      <c r="M32" s="4">
        <v>5</v>
      </c>
      <c r="N32" s="16">
        <v>5</v>
      </c>
      <c r="O32" s="4"/>
      <c r="P32" s="4">
        <v>5</v>
      </c>
      <c r="Q32" s="4">
        <v>5</v>
      </c>
      <c r="R32" s="4">
        <v>10</v>
      </c>
      <c r="S32" s="4">
        <v>10</v>
      </c>
      <c r="T32" s="4"/>
      <c r="U32" s="16">
        <v>20</v>
      </c>
      <c r="V32" s="4"/>
      <c r="W32" s="4">
        <v>20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>
        <v>40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>
        <f t="shared" si="1"/>
        <v>120</v>
      </c>
      <c r="CV32" s="4"/>
      <c r="CW32" s="4"/>
      <c r="CX32" s="4">
        <f t="shared" si="2"/>
        <v>30</v>
      </c>
      <c r="CY32" s="4" t="str">
        <f>VLOOKUP(CX32,Hoja1!$B$3:$C$83,2,FALSE)</f>
        <v>TAE DO ACADEMY</v>
      </c>
      <c r="CZ32" s="5">
        <f>VLOOKUP(CY32,Hoja1!$C$3:$CU$83,2,FALSE)</f>
        <v>52.000475999999999</v>
      </c>
    </row>
    <row r="33" spans="1:104" x14ac:dyDescent="0.2">
      <c r="A33">
        <v>3.1E-6</v>
      </c>
      <c r="B33">
        <f t="shared" si="3"/>
        <v>74</v>
      </c>
      <c r="C33" s="8" t="s">
        <v>40</v>
      </c>
      <c r="D33" s="5">
        <f t="shared" si="0"/>
        <v>1.0229999999999999E-4</v>
      </c>
      <c r="E33" s="4">
        <v>0</v>
      </c>
      <c r="F33" s="4">
        <v>0</v>
      </c>
      <c r="G33" s="4">
        <v>0</v>
      </c>
      <c r="H33" s="4"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>
        <f t="shared" si="1"/>
        <v>0</v>
      </c>
      <c r="CV33" s="4"/>
      <c r="CW33" s="4"/>
      <c r="CX33" s="4">
        <f t="shared" si="2"/>
        <v>31</v>
      </c>
      <c r="CY33" s="4" t="str">
        <f>VLOOKUP(CX33,Hoja1!$B$3:$C$83,2,FALSE)</f>
        <v>RAING DE LLUM</v>
      </c>
      <c r="CZ33" s="5">
        <f>VLOOKUP(CY33,Hoja1!$C$3:$CU$83,2,FALSE)</f>
        <v>49.000324800000001</v>
      </c>
    </row>
    <row r="34" spans="1:104" x14ac:dyDescent="0.2">
      <c r="A34">
        <v>3.1999999999999999E-6</v>
      </c>
      <c r="B34">
        <f t="shared" si="3"/>
        <v>57</v>
      </c>
      <c r="C34" s="8" t="s">
        <v>5</v>
      </c>
      <c r="D34" s="5">
        <f t="shared" si="0"/>
        <v>5.0001087999999996</v>
      </c>
      <c r="E34" s="4">
        <v>0</v>
      </c>
      <c r="F34" s="4">
        <v>0</v>
      </c>
      <c r="G34" s="4">
        <v>0</v>
      </c>
      <c r="H34" s="4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>
        <v>5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>
        <f t="shared" si="1"/>
        <v>5</v>
      </c>
      <c r="CV34" s="4"/>
      <c r="CW34" s="4"/>
      <c r="CX34" s="4">
        <f t="shared" si="2"/>
        <v>32</v>
      </c>
      <c r="CY34" s="4" t="str">
        <f>VLOOKUP(CX34,Hoja1!$B$3:$C$83,2,FALSE)</f>
        <v>LEON</v>
      </c>
      <c r="CZ34" s="5">
        <f>VLOOKUP(CY34,Hoja1!$C$3:$CU$83,2,FALSE)</f>
        <v>45.0001599</v>
      </c>
    </row>
    <row r="35" spans="1:104" x14ac:dyDescent="0.2">
      <c r="A35">
        <v>3.3000000000000002E-6</v>
      </c>
      <c r="B35">
        <f t="shared" si="3"/>
        <v>37</v>
      </c>
      <c r="C35" s="8" t="s">
        <v>41</v>
      </c>
      <c r="D35" s="5">
        <f t="shared" si="0"/>
        <v>38.0001155</v>
      </c>
      <c r="E35" s="4">
        <v>4</v>
      </c>
      <c r="F35" s="4">
        <v>5</v>
      </c>
      <c r="G35" s="4">
        <v>0</v>
      </c>
      <c r="H35" s="4"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>
        <v>10</v>
      </c>
      <c r="Y35" s="4">
        <v>5</v>
      </c>
      <c r="Z35" s="4"/>
      <c r="AA35" s="4"/>
      <c r="AB35" s="4"/>
      <c r="AC35" s="4"/>
      <c r="AD35" s="4"/>
      <c r="AE35" s="4">
        <v>4</v>
      </c>
      <c r="AF35" s="4">
        <v>5</v>
      </c>
      <c r="AG35" s="4"/>
      <c r="AH35" s="4"/>
      <c r="AI35" s="4"/>
      <c r="AJ35" s="7"/>
      <c r="AK35" s="4"/>
      <c r="AL35" s="4">
        <v>5</v>
      </c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>
        <f t="shared" si="1"/>
        <v>38</v>
      </c>
      <c r="CV35" s="4"/>
      <c r="CW35" s="4"/>
      <c r="CX35" s="4">
        <f t="shared" si="2"/>
        <v>33</v>
      </c>
      <c r="CY35" s="4" t="str">
        <f>VLOOKUP(CX35,Hoja1!$B$3:$C$83,2,FALSE)</f>
        <v xml:space="preserve">FURIA NEGRA </v>
      </c>
      <c r="CZ35" s="5">
        <f>VLOOKUP(CY35,Hoja1!$C$3:$CU$83,2,FALSE)</f>
        <v>45.000052799999999</v>
      </c>
    </row>
    <row r="36" spans="1:104" x14ac:dyDescent="0.2">
      <c r="A36">
        <v>3.4000000000000001E-6</v>
      </c>
      <c r="B36">
        <f t="shared" si="3"/>
        <v>20</v>
      </c>
      <c r="C36" s="8" t="s">
        <v>47</v>
      </c>
      <c r="D36" s="5">
        <f t="shared" si="0"/>
        <v>76.000122399999995</v>
      </c>
      <c r="E36" s="4">
        <v>0</v>
      </c>
      <c r="F36" s="4">
        <v>0</v>
      </c>
      <c r="G36" s="4">
        <v>0</v>
      </c>
      <c r="H36" s="4">
        <v>0</v>
      </c>
      <c r="I36" s="4"/>
      <c r="J36" s="4">
        <v>5</v>
      </c>
      <c r="K36" s="4">
        <v>3</v>
      </c>
      <c r="L36" s="4"/>
      <c r="M36" s="4"/>
      <c r="N36" s="4">
        <v>5</v>
      </c>
      <c r="O36" s="4"/>
      <c r="P36" s="4">
        <v>5</v>
      </c>
      <c r="Q36" s="4">
        <v>5</v>
      </c>
      <c r="R36" s="4"/>
      <c r="S36" s="4"/>
      <c r="T36" s="4">
        <v>10</v>
      </c>
      <c r="U36" s="4"/>
      <c r="V36" s="4"/>
      <c r="W36" s="4"/>
      <c r="X36" s="4">
        <v>7</v>
      </c>
      <c r="Y36" s="4">
        <v>5</v>
      </c>
      <c r="Z36" s="4">
        <v>3</v>
      </c>
      <c r="AA36" s="4"/>
      <c r="AB36" s="4">
        <v>5</v>
      </c>
      <c r="AC36" s="4"/>
      <c r="AD36" s="4"/>
      <c r="AE36" s="4">
        <v>6</v>
      </c>
      <c r="AF36" s="4">
        <v>5</v>
      </c>
      <c r="AG36" s="4"/>
      <c r="AH36" s="4"/>
      <c r="AI36" s="4"/>
      <c r="AJ36" s="7">
        <v>3</v>
      </c>
      <c r="AK36" s="4">
        <v>4</v>
      </c>
      <c r="AL36" s="4">
        <v>5</v>
      </c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>
        <f t="shared" si="1"/>
        <v>76</v>
      </c>
      <c r="CV36" s="4"/>
      <c r="CW36" s="4"/>
      <c r="CX36" s="4">
        <f t="shared" si="2"/>
        <v>34</v>
      </c>
      <c r="CY36" s="4" t="str">
        <f>VLOOKUP(CX36,Hoja1!$B$3:$C$83,2,FALSE)</f>
        <v>MIT TKD</v>
      </c>
      <c r="CZ36" s="5">
        <f>VLOOKUP(CY36,Hoja1!$C$3:$CU$83,2,FALSE)</f>
        <v>43.000211499999999</v>
      </c>
    </row>
    <row r="37" spans="1:104" x14ac:dyDescent="0.2">
      <c r="A37">
        <v>3.4999999999999999E-6</v>
      </c>
      <c r="B37">
        <f t="shared" si="3"/>
        <v>39</v>
      </c>
      <c r="C37" s="8" t="s">
        <v>61</v>
      </c>
      <c r="D37" s="5">
        <f t="shared" si="0"/>
        <v>32.0001295</v>
      </c>
      <c r="E37" s="4">
        <v>0</v>
      </c>
      <c r="F37" s="4">
        <v>0</v>
      </c>
      <c r="G37" s="4">
        <v>0</v>
      </c>
      <c r="H37" s="4"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>
        <v>27</v>
      </c>
      <c r="AD37" s="4">
        <v>5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>
        <f t="shared" si="1"/>
        <v>32</v>
      </c>
      <c r="CV37" s="4"/>
      <c r="CW37" s="4"/>
      <c r="CX37" s="4">
        <f t="shared" si="2"/>
        <v>35</v>
      </c>
      <c r="CY37" s="4" t="str">
        <f>VLOOKUP(CX37,Hoja1!$B$3:$C$83,2,FALSE)</f>
        <v>ATLAS CLUB</v>
      </c>
      <c r="CZ37" s="5">
        <f>VLOOKUP(CY37,Hoja1!$C$3:$CU$83,2,FALSE)</f>
        <v>42.000001500000003</v>
      </c>
    </row>
    <row r="38" spans="1:104" x14ac:dyDescent="0.2">
      <c r="A38">
        <v>3.5999999999999998E-6</v>
      </c>
      <c r="B38">
        <f t="shared" si="3"/>
        <v>9</v>
      </c>
      <c r="C38" s="8" t="s">
        <v>6</v>
      </c>
      <c r="D38" s="5">
        <f t="shared" ref="D38:D83" si="4">CU38+A38*ROW()</f>
        <v>158.00013680000001</v>
      </c>
      <c r="E38" s="4">
        <v>16</v>
      </c>
      <c r="F38" s="4">
        <v>5</v>
      </c>
      <c r="G38" s="4">
        <v>0</v>
      </c>
      <c r="H38" s="4">
        <v>20</v>
      </c>
      <c r="I38" s="4"/>
      <c r="J38" s="4">
        <v>5</v>
      </c>
      <c r="K38" s="4">
        <v>5</v>
      </c>
      <c r="L38" s="4">
        <v>10</v>
      </c>
      <c r="M38" s="4">
        <v>17</v>
      </c>
      <c r="N38" s="15"/>
      <c r="O38" s="4">
        <v>3</v>
      </c>
      <c r="P38" s="4"/>
      <c r="Q38" s="4"/>
      <c r="R38" s="4">
        <v>10</v>
      </c>
      <c r="S38" s="4"/>
      <c r="T38" s="4">
        <v>20</v>
      </c>
      <c r="U38" s="4"/>
      <c r="V38" s="4"/>
      <c r="W38" s="4"/>
      <c r="X38" s="4"/>
      <c r="Y38" s="4"/>
      <c r="Z38" s="4">
        <v>3</v>
      </c>
      <c r="AA38" s="4">
        <v>20</v>
      </c>
      <c r="AB38" s="4">
        <v>5</v>
      </c>
      <c r="AC38" s="4">
        <v>11</v>
      </c>
      <c r="AD38" s="4">
        <v>5</v>
      </c>
      <c r="AE38" s="4"/>
      <c r="AF38" s="4"/>
      <c r="AG38" s="4"/>
      <c r="AH38" s="4"/>
      <c r="AI38" s="4"/>
      <c r="AJ38" s="4">
        <v>3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>
        <f t="shared" si="1"/>
        <v>158</v>
      </c>
      <c r="CV38" s="4"/>
      <c r="CW38" s="4"/>
      <c r="CX38" s="4">
        <f t="shared" si="2"/>
        <v>36</v>
      </c>
      <c r="CY38" s="4" t="str">
        <f>VLOOKUP(CX38,Hoja1!$B$3:$C$83,2,FALSE)</f>
        <v>ARES</v>
      </c>
      <c r="CZ38" s="5">
        <f>VLOOKUP(CY38,Hoja1!$C$3:$CU$83,2,FALSE)</f>
        <v>39.000000800000002</v>
      </c>
    </row>
    <row r="39" spans="1:104" x14ac:dyDescent="0.2">
      <c r="A39">
        <v>3.7000000000000002E-6</v>
      </c>
      <c r="B39">
        <f t="shared" si="3"/>
        <v>21</v>
      </c>
      <c r="C39" s="8" t="s">
        <v>62</v>
      </c>
      <c r="D39" s="5">
        <f t="shared" si="4"/>
        <v>75.000144300000002</v>
      </c>
      <c r="E39" s="4">
        <v>6</v>
      </c>
      <c r="F39" s="4">
        <v>5</v>
      </c>
      <c r="G39" s="4">
        <v>0</v>
      </c>
      <c r="H39" s="4">
        <v>0</v>
      </c>
      <c r="I39" s="4"/>
      <c r="J39" s="4">
        <v>5</v>
      </c>
      <c r="K39" s="4">
        <v>3</v>
      </c>
      <c r="L39" s="4"/>
      <c r="M39" s="4"/>
      <c r="N39" s="4">
        <v>5</v>
      </c>
      <c r="O39" s="4">
        <v>3</v>
      </c>
      <c r="P39" s="4"/>
      <c r="Q39" s="4"/>
      <c r="R39" s="4"/>
      <c r="S39" s="4"/>
      <c r="T39" s="4">
        <v>5</v>
      </c>
      <c r="U39" s="4"/>
      <c r="V39" s="4"/>
      <c r="W39" s="4"/>
      <c r="X39" s="4">
        <v>11</v>
      </c>
      <c r="Y39" s="4">
        <v>5</v>
      </c>
      <c r="Z39" s="4">
        <v>3</v>
      </c>
      <c r="AA39" s="4"/>
      <c r="AB39" s="4">
        <v>5</v>
      </c>
      <c r="AC39" s="4"/>
      <c r="AD39" s="4"/>
      <c r="AE39" s="4">
        <v>3</v>
      </c>
      <c r="AF39" s="4">
        <v>5</v>
      </c>
      <c r="AG39" s="4"/>
      <c r="AH39" s="4"/>
      <c r="AI39" s="4"/>
      <c r="AJ39" s="7">
        <v>3</v>
      </c>
      <c r="AK39" s="4">
        <v>3</v>
      </c>
      <c r="AL39" s="4">
        <v>5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>
        <f t="shared" si="1"/>
        <v>75</v>
      </c>
      <c r="CV39" s="4"/>
      <c r="CW39" s="4"/>
      <c r="CX39" s="4">
        <f t="shared" si="2"/>
        <v>37</v>
      </c>
      <c r="CY39" s="4" t="str">
        <f>VLOOKUP(CX39,Hoja1!$B$3:$C$83,2,FALSE)</f>
        <v>KIORUGUI GYM</v>
      </c>
      <c r="CZ39" s="5">
        <f>VLOOKUP(CY39,Hoja1!$C$3:$CU$83,2,FALSE)</f>
        <v>38.0001155</v>
      </c>
    </row>
    <row r="40" spans="1:104" x14ac:dyDescent="0.2">
      <c r="A40">
        <v>3.8E-6</v>
      </c>
      <c r="B40">
        <f t="shared" si="3"/>
        <v>43</v>
      </c>
      <c r="C40" s="8" t="s">
        <v>63</v>
      </c>
      <c r="D40" s="5">
        <f t="shared" si="4"/>
        <v>10.000152</v>
      </c>
      <c r="E40" s="4">
        <v>0</v>
      </c>
      <c r="F40" s="4">
        <v>0</v>
      </c>
      <c r="G40" s="4">
        <v>0</v>
      </c>
      <c r="H40" s="4">
        <v>0</v>
      </c>
      <c r="I40" s="4"/>
      <c r="J40" s="4">
        <v>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>
        <v>5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>
        <f t="shared" si="1"/>
        <v>10</v>
      </c>
      <c r="CV40" s="4"/>
      <c r="CW40" s="4"/>
      <c r="CX40" s="4">
        <f t="shared" si="2"/>
        <v>38</v>
      </c>
      <c r="CY40" s="4" t="str">
        <f>VLOOKUP(CX40,Hoja1!$B$3:$C$83,2,FALSE)</f>
        <v>UNIVERSIDAD CENTRAL (CAMU)</v>
      </c>
      <c r="CZ40" s="5">
        <f>VLOOKUP(CY40,Hoja1!$C$3:$CU$83,2,FALSE)</f>
        <v>37.000608300000003</v>
      </c>
    </row>
    <row r="41" spans="1:104" x14ac:dyDescent="0.2">
      <c r="A41">
        <v>3.8999999999999999E-6</v>
      </c>
      <c r="B41">
        <f t="shared" si="3"/>
        <v>32</v>
      </c>
      <c r="C41" s="8" t="s">
        <v>34</v>
      </c>
      <c r="D41" s="5">
        <f t="shared" si="4"/>
        <v>45.0001599</v>
      </c>
      <c r="E41" s="4">
        <v>0</v>
      </c>
      <c r="F41" s="4">
        <v>0</v>
      </c>
      <c r="G41" s="4">
        <v>3</v>
      </c>
      <c r="H41" s="4">
        <v>0</v>
      </c>
      <c r="I41" s="4"/>
      <c r="J41" s="4">
        <v>5</v>
      </c>
      <c r="K41" s="4">
        <v>1</v>
      </c>
      <c r="L41" s="4"/>
      <c r="M41" s="4"/>
      <c r="N41" s="4"/>
      <c r="O41" s="4">
        <v>3</v>
      </c>
      <c r="P41" s="4"/>
      <c r="Q41" s="4"/>
      <c r="R41" s="4"/>
      <c r="S41" s="4"/>
      <c r="T41" s="4"/>
      <c r="U41" s="4"/>
      <c r="V41" s="4"/>
      <c r="W41" s="4"/>
      <c r="X41" s="4">
        <v>3</v>
      </c>
      <c r="Y41" s="4">
        <v>5</v>
      </c>
      <c r="Z41" s="4">
        <v>3</v>
      </c>
      <c r="AA41" s="4"/>
      <c r="AB41" s="4">
        <v>5</v>
      </c>
      <c r="AC41" s="4"/>
      <c r="AD41" s="4"/>
      <c r="AE41" s="4">
        <v>1</v>
      </c>
      <c r="AF41" s="4">
        <v>5</v>
      </c>
      <c r="AG41" s="4"/>
      <c r="AH41" s="4"/>
      <c r="AI41" s="4"/>
      <c r="AJ41" s="4">
        <v>3</v>
      </c>
      <c r="AK41" s="4">
        <v>3</v>
      </c>
      <c r="AL41" s="4">
        <v>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>
        <f t="shared" si="1"/>
        <v>45</v>
      </c>
      <c r="CV41" s="4"/>
      <c r="CW41" s="4"/>
      <c r="CX41" s="4">
        <f t="shared" si="2"/>
        <v>39</v>
      </c>
      <c r="CY41" s="4" t="str">
        <f>VLOOKUP(CX41,Hoja1!$B$3:$C$83,2,FALSE)</f>
        <v>KOREAN DRAGON</v>
      </c>
      <c r="CZ41" s="5">
        <f>VLOOKUP(CY41,Hoja1!$C$3:$CU$83,2,FALSE)</f>
        <v>32.0001295</v>
      </c>
    </row>
    <row r="42" spans="1:104" x14ac:dyDescent="0.2">
      <c r="A42">
        <v>3.9999999999999998E-6</v>
      </c>
      <c r="B42">
        <f t="shared" si="3"/>
        <v>28</v>
      </c>
      <c r="C42" s="8" t="s">
        <v>42</v>
      </c>
      <c r="D42" s="5">
        <f t="shared" si="4"/>
        <v>60.000168000000002</v>
      </c>
      <c r="E42" s="4">
        <v>10</v>
      </c>
      <c r="F42" s="4">
        <v>5</v>
      </c>
      <c r="G42" s="4">
        <v>0</v>
      </c>
      <c r="H42" s="4">
        <v>0</v>
      </c>
      <c r="I42" s="4"/>
      <c r="J42" s="4">
        <v>5</v>
      </c>
      <c r="K42" s="4">
        <v>2</v>
      </c>
      <c r="L42" s="4"/>
      <c r="M42" s="4"/>
      <c r="N42" s="4">
        <v>5</v>
      </c>
      <c r="O42" s="4">
        <v>3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v>7</v>
      </c>
      <c r="AB42" s="4">
        <v>5</v>
      </c>
      <c r="AC42" s="4"/>
      <c r="AD42" s="4"/>
      <c r="AE42" s="4">
        <v>5</v>
      </c>
      <c r="AF42" s="4">
        <v>5</v>
      </c>
      <c r="AG42" s="4"/>
      <c r="AH42" s="4"/>
      <c r="AI42" s="4"/>
      <c r="AJ42" s="4">
        <v>3</v>
      </c>
      <c r="AK42" s="4">
        <v>0</v>
      </c>
      <c r="AL42" s="4">
        <v>5</v>
      </c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>
        <f t="shared" si="1"/>
        <v>60</v>
      </c>
      <c r="CV42" s="4"/>
      <c r="CW42" s="4"/>
      <c r="CX42" s="4">
        <f t="shared" si="2"/>
        <v>40</v>
      </c>
      <c r="CY42" s="4" t="str">
        <f>VLOOKUP(CX42,Hoja1!$B$3:$C$83,2,FALSE)</f>
        <v>MINOTAUROS</v>
      </c>
      <c r="CZ42" s="5">
        <f>VLOOKUP(CY42,Hoja1!$C$3:$CU$83,2,FALSE)</f>
        <v>31.000230299999998</v>
      </c>
    </row>
    <row r="43" spans="1:104" x14ac:dyDescent="0.2">
      <c r="A43">
        <v>4.0999999999999997E-6</v>
      </c>
      <c r="B43">
        <f t="shared" si="3"/>
        <v>47</v>
      </c>
      <c r="C43" s="8" t="s">
        <v>13</v>
      </c>
      <c r="D43" s="5">
        <f t="shared" si="4"/>
        <v>8.0001762999999997</v>
      </c>
      <c r="E43" s="4">
        <v>0</v>
      </c>
      <c r="F43" s="4">
        <v>0</v>
      </c>
      <c r="G43" s="4">
        <v>0</v>
      </c>
      <c r="H43" s="4">
        <v>0</v>
      </c>
      <c r="I43" s="4"/>
      <c r="J43" s="4">
        <v>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>
        <v>3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>
        <f t="shared" si="1"/>
        <v>8</v>
      </c>
      <c r="CV43" s="4"/>
      <c r="CW43" s="4"/>
      <c r="CX43" s="4">
        <f t="shared" si="2"/>
        <v>41</v>
      </c>
      <c r="CY43" s="4" t="str">
        <f>VLOOKUP(CX43,Hoja1!$B$3:$C$83,2,FALSE)</f>
        <v>SURYUN</v>
      </c>
      <c r="CZ43" s="5">
        <f>VLOOKUP(CY43,Hoja1!$C$3:$CU$83,2,FALSE)</f>
        <v>26.000435499999998</v>
      </c>
    </row>
    <row r="44" spans="1:104" x14ac:dyDescent="0.2">
      <c r="A44">
        <v>4.1999999999999996E-6</v>
      </c>
      <c r="B44">
        <f t="shared" si="3"/>
        <v>73</v>
      </c>
      <c r="C44" s="8" t="s">
        <v>74</v>
      </c>
      <c r="D44" s="5">
        <f t="shared" si="4"/>
        <v>1.8479999999999999E-4</v>
      </c>
      <c r="E44" s="4">
        <v>0</v>
      </c>
      <c r="F44" s="4">
        <v>0</v>
      </c>
      <c r="G44" s="4">
        <v>0</v>
      </c>
      <c r="H44" s="4"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>
        <f t="shared" si="1"/>
        <v>0</v>
      </c>
      <c r="CV44" s="4"/>
      <c r="CW44" s="4"/>
      <c r="CX44" s="4">
        <f t="shared" si="2"/>
        <v>42</v>
      </c>
      <c r="CY44" s="4" t="str">
        <f>VLOOKUP(CX44,Hoja1!$B$3:$C$83,2,FALSE)</f>
        <v>TAE BAEK</v>
      </c>
      <c r="CZ44" s="5">
        <f>VLOOKUP(CY44,Hoja1!$C$3:$CU$83,2,FALSE)</f>
        <v>19.000462299999999</v>
      </c>
    </row>
    <row r="45" spans="1:104" x14ac:dyDescent="0.2">
      <c r="A45">
        <v>4.3000000000000003E-6</v>
      </c>
      <c r="B45">
        <f t="shared" si="3"/>
        <v>46</v>
      </c>
      <c r="C45" s="8" t="s">
        <v>43</v>
      </c>
      <c r="D45" s="5">
        <f t="shared" si="4"/>
        <v>8.0001935</v>
      </c>
      <c r="E45" s="4">
        <v>0</v>
      </c>
      <c r="F45" s="4">
        <v>0</v>
      </c>
      <c r="G45" s="4">
        <v>3</v>
      </c>
      <c r="H45" s="4"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>
        <v>5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>
        <f t="shared" si="1"/>
        <v>8</v>
      </c>
      <c r="CV45" s="4"/>
      <c r="CW45" s="4"/>
      <c r="CX45" s="4">
        <f t="shared" si="2"/>
        <v>43</v>
      </c>
      <c r="CY45" s="4" t="str">
        <f>VLOOKUP(CX45,Hoja1!$B$3:$C$83,2,FALSE)</f>
        <v>KUNGAN DUL</v>
      </c>
      <c r="CZ45" s="5">
        <f>VLOOKUP(CY45,Hoja1!$C$3:$CU$83,2,FALSE)</f>
        <v>10.000152</v>
      </c>
    </row>
    <row r="46" spans="1:104" x14ac:dyDescent="0.2">
      <c r="A46">
        <v>4.4000000000000002E-6</v>
      </c>
      <c r="B46">
        <f t="shared" si="3"/>
        <v>3</v>
      </c>
      <c r="C46" s="8" t="s">
        <v>44</v>
      </c>
      <c r="D46" s="5">
        <f t="shared" si="4"/>
        <v>443.00020239999998</v>
      </c>
      <c r="E46" s="4">
        <v>46</v>
      </c>
      <c r="F46" s="4">
        <v>5</v>
      </c>
      <c r="G46" s="4">
        <v>3</v>
      </c>
      <c r="H46" s="4">
        <v>40</v>
      </c>
      <c r="I46" s="4">
        <v>28</v>
      </c>
      <c r="J46" s="4">
        <v>5</v>
      </c>
      <c r="K46" s="4">
        <v>13</v>
      </c>
      <c r="L46" s="4">
        <v>20</v>
      </c>
      <c r="M46" s="4"/>
      <c r="N46" s="4"/>
      <c r="O46" s="4"/>
      <c r="P46" s="4"/>
      <c r="Q46" s="4"/>
      <c r="R46" s="4">
        <v>20</v>
      </c>
      <c r="S46" s="4"/>
      <c r="T46" s="16">
        <v>35</v>
      </c>
      <c r="U46" s="16">
        <v>20</v>
      </c>
      <c r="V46" s="4">
        <v>20</v>
      </c>
      <c r="W46" s="4"/>
      <c r="X46" s="4">
        <v>10</v>
      </c>
      <c r="Y46" s="4">
        <v>5</v>
      </c>
      <c r="Z46" s="4"/>
      <c r="AA46" s="4">
        <v>30</v>
      </c>
      <c r="AB46" s="4">
        <v>5</v>
      </c>
      <c r="AC46" s="4"/>
      <c r="AD46" s="4">
        <v>5</v>
      </c>
      <c r="AE46" s="4"/>
      <c r="AF46" s="4"/>
      <c r="AG46" s="4">
        <v>60</v>
      </c>
      <c r="AH46" s="4">
        <v>60</v>
      </c>
      <c r="AI46" s="4"/>
      <c r="AJ46" s="4">
        <v>3</v>
      </c>
      <c r="AK46" s="4">
        <v>5</v>
      </c>
      <c r="AL46" s="4">
        <v>5</v>
      </c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>
        <f t="shared" si="1"/>
        <v>443</v>
      </c>
      <c r="CV46" s="4"/>
      <c r="CW46" s="4"/>
      <c r="CX46" s="4">
        <f t="shared" si="2"/>
        <v>44</v>
      </c>
      <c r="CY46" s="4" t="str">
        <f>VLOOKUP(CX46,Hoja1!$B$3:$C$83,2,FALSE)</f>
        <v>PANDADEMON</v>
      </c>
      <c r="CZ46" s="5">
        <f>VLOOKUP(CY46,Hoja1!$C$3:$CU$83,2,FALSE)</f>
        <v>9.0002499</v>
      </c>
    </row>
    <row r="47" spans="1:104" x14ac:dyDescent="0.2">
      <c r="A47">
        <v>4.5000000000000001E-6</v>
      </c>
      <c r="B47">
        <f t="shared" si="3"/>
        <v>34</v>
      </c>
      <c r="C47" s="8" t="s">
        <v>69</v>
      </c>
      <c r="D47" s="5">
        <f t="shared" si="4"/>
        <v>43.000211499999999</v>
      </c>
      <c r="E47" s="4">
        <v>12</v>
      </c>
      <c r="F47" s="4">
        <v>0</v>
      </c>
      <c r="G47" s="4">
        <v>0</v>
      </c>
      <c r="H47" s="4">
        <v>0</v>
      </c>
      <c r="I47" s="4"/>
      <c r="J47" s="4"/>
      <c r="K47" s="4"/>
      <c r="L47" s="4"/>
      <c r="M47" s="4"/>
      <c r="N47" s="4"/>
      <c r="O47" s="4"/>
      <c r="P47" s="16">
        <v>3</v>
      </c>
      <c r="Q47" s="4">
        <v>5</v>
      </c>
      <c r="R47" s="4"/>
      <c r="S47" s="4">
        <v>20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>
        <v>3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>
        <f t="shared" si="1"/>
        <v>43</v>
      </c>
      <c r="CV47" s="4"/>
      <c r="CW47" s="4"/>
      <c r="CX47" s="4">
        <f t="shared" si="2"/>
        <v>45</v>
      </c>
      <c r="CY47" s="4" t="str">
        <f>VLOOKUP(CX47,Hoja1!$B$3:$C$83,2,FALSE)</f>
        <v>FIT KWON DO</v>
      </c>
      <c r="CZ47" s="5">
        <f>VLOOKUP(CY47,Hoja1!$C$3:$CU$83,2,FALSE)</f>
        <v>9.0000482999999996</v>
      </c>
    </row>
    <row r="48" spans="1:104" x14ac:dyDescent="0.2">
      <c r="A48">
        <v>4.6E-6</v>
      </c>
      <c r="B48">
        <f t="shared" si="3"/>
        <v>56</v>
      </c>
      <c r="C48" s="8" t="s">
        <v>45</v>
      </c>
      <c r="D48" s="5">
        <f t="shared" si="4"/>
        <v>5.0002208000000001</v>
      </c>
      <c r="E48" s="4">
        <v>0</v>
      </c>
      <c r="F48" s="4">
        <v>0</v>
      </c>
      <c r="G48" s="4">
        <v>0</v>
      </c>
      <c r="H48" s="4"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5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>
        <f t="shared" si="1"/>
        <v>5</v>
      </c>
      <c r="CV48" s="4"/>
      <c r="CW48" s="4"/>
      <c r="CX48" s="4">
        <f t="shared" si="2"/>
        <v>46</v>
      </c>
      <c r="CY48" s="4" t="str">
        <f>VLOOKUP(CX48,Hoja1!$B$3:$C$83,2,FALSE)</f>
        <v>MASTER HOME</v>
      </c>
      <c r="CZ48" s="5">
        <f>VLOOKUP(CY48,Hoja1!$C$3:$CU$83,2,FALSE)</f>
        <v>8.0001935</v>
      </c>
    </row>
    <row r="49" spans="1:104" x14ac:dyDescent="0.2">
      <c r="A49">
        <v>4.6999999999999999E-6</v>
      </c>
      <c r="B49">
        <f t="shared" si="3"/>
        <v>40</v>
      </c>
      <c r="C49" s="8" t="s">
        <v>75</v>
      </c>
      <c r="D49" s="5">
        <f t="shared" si="4"/>
        <v>31.000230299999998</v>
      </c>
      <c r="E49" s="4">
        <v>10</v>
      </c>
      <c r="F49" s="4">
        <v>5</v>
      </c>
      <c r="G49" s="4">
        <v>3</v>
      </c>
      <c r="H49" s="4"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>
        <v>3</v>
      </c>
      <c r="Y49" s="4">
        <v>5</v>
      </c>
      <c r="Z49" s="4"/>
      <c r="AA49" s="4"/>
      <c r="AB49" s="4">
        <v>5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>
        <f t="shared" si="1"/>
        <v>31</v>
      </c>
      <c r="CV49" s="4"/>
      <c r="CW49" s="4"/>
      <c r="CX49" s="4">
        <f t="shared" si="2"/>
        <v>47</v>
      </c>
      <c r="CY49" s="4" t="str">
        <f>VLOOKUP(CX49,Hoja1!$B$3:$C$83,2,FALSE)</f>
        <v>LOBOS</v>
      </c>
      <c r="CZ49" s="5" t="b">
        <f>F2=VLOOKUP(CY49,Hoja1!$C$3:$CU$83,2,FALSE)</f>
        <v>0</v>
      </c>
    </row>
    <row r="50" spans="1:104" x14ac:dyDescent="0.2">
      <c r="A50">
        <v>4.7999999999999998E-6</v>
      </c>
      <c r="B50">
        <f t="shared" si="3"/>
        <v>55</v>
      </c>
      <c r="C50" s="8" t="s">
        <v>28</v>
      </c>
      <c r="D50" s="5">
        <f t="shared" si="4"/>
        <v>5.0002399999999998</v>
      </c>
      <c r="E50" s="4">
        <v>0</v>
      </c>
      <c r="F50" s="4">
        <v>0</v>
      </c>
      <c r="G50" s="4">
        <v>0</v>
      </c>
      <c r="H50" s="4">
        <v>0</v>
      </c>
      <c r="I50" s="4"/>
      <c r="J50" s="4"/>
      <c r="K50" s="4"/>
      <c r="L50" s="4"/>
      <c r="M50" s="4"/>
      <c r="N50" s="4">
        <v>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>
        <f t="shared" si="1"/>
        <v>5</v>
      </c>
      <c r="CV50" s="4"/>
      <c r="CW50" s="4"/>
      <c r="CX50" s="4">
        <f t="shared" si="2"/>
        <v>48</v>
      </c>
      <c r="CY50" s="4" t="str">
        <f>VLOOKUP(CX50,Hoja1!$B$3:$C$83,2,FALSE)</f>
        <v>PUCE</v>
      </c>
      <c r="CZ50" s="5">
        <f>VLOOKUP(CY50,Hoja1!$C$3:$CU$83,2,FALSE)</f>
        <v>6.0003023999999998</v>
      </c>
    </row>
    <row r="51" spans="1:104" x14ac:dyDescent="0.2">
      <c r="A51">
        <v>4.8999999999999997E-6</v>
      </c>
      <c r="B51">
        <f t="shared" si="3"/>
        <v>44</v>
      </c>
      <c r="C51" s="8" t="s">
        <v>29</v>
      </c>
      <c r="D51" s="5">
        <f t="shared" si="4"/>
        <v>9.0002499</v>
      </c>
      <c r="E51" s="4">
        <v>0</v>
      </c>
      <c r="F51" s="4">
        <v>0</v>
      </c>
      <c r="G51" s="4">
        <v>3</v>
      </c>
      <c r="H51" s="4">
        <v>0</v>
      </c>
      <c r="I51" s="4"/>
      <c r="J51" s="4"/>
      <c r="K51" s="4"/>
      <c r="L51" s="4"/>
      <c r="M51" s="4"/>
      <c r="N51" s="4"/>
      <c r="O51" s="4">
        <v>3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>
        <v>3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>
        <f t="shared" si="1"/>
        <v>9</v>
      </c>
      <c r="CV51" s="4"/>
      <c r="CW51" s="4"/>
      <c r="CX51" s="4">
        <f t="shared" si="2"/>
        <v>49</v>
      </c>
      <c r="CY51" s="4" t="str">
        <f>VLOOKUP(CX51,Hoja1!$B$3:$C$83,2,FALSE)</f>
        <v xml:space="preserve">JI DO KWAN </v>
      </c>
      <c r="CZ51" s="5">
        <f>VLOOKUP(CY51,Hoja1!$C$3:$CU$83,2,FALSE)</f>
        <v>6.0000898999999999</v>
      </c>
    </row>
    <row r="52" spans="1:104" x14ac:dyDescent="0.2">
      <c r="A52">
        <v>5.0000000000000004E-6</v>
      </c>
      <c r="B52">
        <f t="shared" si="3"/>
        <v>23</v>
      </c>
      <c r="C52" s="8" t="s">
        <v>48</v>
      </c>
      <c r="D52" s="5">
        <f t="shared" si="4"/>
        <v>67.000259999999997</v>
      </c>
      <c r="E52" s="4">
        <v>12</v>
      </c>
      <c r="F52" s="4">
        <v>5</v>
      </c>
      <c r="G52" s="4">
        <v>0</v>
      </c>
      <c r="H52" s="4">
        <v>0</v>
      </c>
      <c r="I52" s="4"/>
      <c r="J52" s="4"/>
      <c r="K52" s="4"/>
      <c r="L52" s="4"/>
      <c r="M52" s="4"/>
      <c r="N52" s="4"/>
      <c r="O52" s="4">
        <v>3</v>
      </c>
      <c r="P52" s="4"/>
      <c r="Q52" s="4"/>
      <c r="R52" s="4"/>
      <c r="S52" s="4"/>
      <c r="T52" s="4"/>
      <c r="U52" s="4"/>
      <c r="V52" s="4"/>
      <c r="W52" s="4"/>
      <c r="X52" s="4">
        <v>9</v>
      </c>
      <c r="Y52" s="4">
        <v>5</v>
      </c>
      <c r="Z52" s="4"/>
      <c r="AA52" s="4"/>
      <c r="AB52" s="4"/>
      <c r="AC52" s="4"/>
      <c r="AD52" s="4"/>
      <c r="AE52" s="4">
        <v>13</v>
      </c>
      <c r="AF52" s="4">
        <v>5</v>
      </c>
      <c r="AG52" s="4"/>
      <c r="AH52" s="4"/>
      <c r="AI52" s="4"/>
      <c r="AJ52" s="4"/>
      <c r="AK52" s="4">
        <v>10</v>
      </c>
      <c r="AL52" s="4">
        <v>5</v>
      </c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7"/>
      <c r="BP52" s="4"/>
      <c r="BQ52" s="4"/>
      <c r="BR52" s="4"/>
      <c r="BS52" s="4"/>
      <c r="BT52" s="4"/>
      <c r="BU52" s="4"/>
      <c r="BV52" s="4"/>
      <c r="BW52" s="4"/>
      <c r="BX52" s="4"/>
      <c r="BY52" s="7"/>
      <c r="BZ52" s="7"/>
      <c r="CA52" s="7"/>
      <c r="CB52" s="7"/>
      <c r="CC52" s="7"/>
      <c r="CD52" s="7"/>
      <c r="CE52" s="7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>
        <f t="shared" si="1"/>
        <v>67</v>
      </c>
      <c r="CV52" s="4"/>
      <c r="CW52" s="4"/>
      <c r="CX52" s="4">
        <f t="shared" si="2"/>
        <v>50</v>
      </c>
      <c r="CY52" s="4" t="str">
        <f>VLOOKUP(CX52,Hoja1!$B$3:$C$83,2,FALSE)</f>
        <v>HIMCHARI DONJANG</v>
      </c>
      <c r="CZ52" s="5">
        <f>VLOOKUP(CY52,Hoja1!$C$3:$CU$83,2,FALSE)</f>
        <v>6.0000727999999999</v>
      </c>
    </row>
    <row r="53" spans="1:104" x14ac:dyDescent="0.2">
      <c r="A53">
        <v>5.1000000000000003E-6</v>
      </c>
      <c r="B53">
        <f t="shared" si="3"/>
        <v>72</v>
      </c>
      <c r="C53" s="8" t="s">
        <v>55</v>
      </c>
      <c r="D53" s="5">
        <f t="shared" si="4"/>
        <v>2.7030000000000001E-4</v>
      </c>
      <c r="E53" s="4">
        <v>0</v>
      </c>
      <c r="F53" s="4">
        <v>0</v>
      </c>
      <c r="G53" s="4">
        <v>0</v>
      </c>
      <c r="H53" s="4"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>
        <f t="shared" si="1"/>
        <v>0</v>
      </c>
      <c r="CV53" s="4"/>
      <c r="CW53" s="4"/>
      <c r="CX53" s="4">
        <f t="shared" si="2"/>
        <v>51</v>
      </c>
      <c r="CY53" s="4" t="str">
        <f>VLOOKUP(CX53,Hoja1!$B$3:$C$83,2,FALSE)</f>
        <v>DRAGON GYM</v>
      </c>
      <c r="CZ53" s="5">
        <f>VLOOKUP(CY53,Hoja1!$C$3:$CU$83,2,FALSE)</f>
        <v>6.0000223999999998</v>
      </c>
    </row>
    <row r="54" spans="1:104" x14ac:dyDescent="0.2">
      <c r="A54">
        <v>5.2000000000000002E-6</v>
      </c>
      <c r="B54">
        <f t="shared" si="3"/>
        <v>17</v>
      </c>
      <c r="C54" s="8" t="s">
        <v>7</v>
      </c>
      <c r="D54" s="5">
        <f t="shared" si="4"/>
        <v>87.000280799999999</v>
      </c>
      <c r="E54" s="4">
        <v>0</v>
      </c>
      <c r="F54" s="4">
        <v>0</v>
      </c>
      <c r="G54" s="4">
        <v>3</v>
      </c>
      <c r="H54" s="4">
        <v>0</v>
      </c>
      <c r="I54" s="4"/>
      <c r="J54" s="4">
        <v>5</v>
      </c>
      <c r="K54" s="4">
        <v>2</v>
      </c>
      <c r="L54" s="4"/>
      <c r="M54" s="4">
        <v>20</v>
      </c>
      <c r="N54" s="4">
        <v>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35</v>
      </c>
      <c r="AB54" s="4">
        <v>5</v>
      </c>
      <c r="AC54" s="4">
        <v>7</v>
      </c>
      <c r="AD54" s="4">
        <v>5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>
        <f t="shared" si="1"/>
        <v>87</v>
      </c>
      <c r="CV54" s="4"/>
      <c r="CW54" s="4"/>
      <c r="CX54" s="4">
        <f t="shared" si="2"/>
        <v>52</v>
      </c>
      <c r="CY54" s="4" t="str">
        <f>VLOOKUP(CX54,Hoja1!$B$3:$C$83,2,FALSE)</f>
        <v>DIAGORO</v>
      </c>
      <c r="CZ54" s="5">
        <f>VLOOKUP(CY54,Hoja1!$C$3:$CU$83,2,FALSE)</f>
        <v>6.0000143000000001</v>
      </c>
    </row>
    <row r="55" spans="1:104" x14ac:dyDescent="0.2">
      <c r="A55">
        <v>5.3000000000000001E-6</v>
      </c>
      <c r="B55">
        <f t="shared" si="3"/>
        <v>71</v>
      </c>
      <c r="C55" s="8" t="s">
        <v>8</v>
      </c>
      <c r="D55" s="5">
        <f t="shared" si="4"/>
        <v>2.9149999999999998E-4</v>
      </c>
      <c r="E55" s="4">
        <v>0</v>
      </c>
      <c r="F55" s="4">
        <v>0</v>
      </c>
      <c r="G55" s="4">
        <v>0</v>
      </c>
      <c r="H55" s="4"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>
        <f t="shared" si="1"/>
        <v>0</v>
      </c>
      <c r="CV55" s="4"/>
      <c r="CW55" s="4"/>
      <c r="CX55" s="4">
        <f t="shared" si="2"/>
        <v>53</v>
      </c>
      <c r="CY55" s="4" t="str">
        <f>VLOOKUP(CX55,Hoja1!$B$3:$C$83,2,FALSE)</f>
        <v>CHUNG SONG</v>
      </c>
      <c r="CZ55" s="5">
        <f>VLOOKUP(CY55,Hoja1!$C$3:$CU$83,2,FALSE)</f>
        <v>6.0000080000000002</v>
      </c>
    </row>
    <row r="56" spans="1:104" x14ac:dyDescent="0.2">
      <c r="A56">
        <v>5.4E-6</v>
      </c>
      <c r="B56">
        <f t="shared" si="3"/>
        <v>48</v>
      </c>
      <c r="C56" s="8" t="s">
        <v>76</v>
      </c>
      <c r="D56" s="5">
        <f t="shared" si="4"/>
        <v>6.0003023999999998</v>
      </c>
      <c r="E56" s="4">
        <v>0</v>
      </c>
      <c r="F56" s="4">
        <v>0</v>
      </c>
      <c r="G56" s="4">
        <v>0</v>
      </c>
      <c r="H56" s="4">
        <v>0</v>
      </c>
      <c r="I56" s="4"/>
      <c r="J56" s="4"/>
      <c r="K56" s="4"/>
      <c r="L56" s="4"/>
      <c r="M56" s="4"/>
      <c r="N56" s="4"/>
      <c r="O56" s="4">
        <v>3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>
        <v>3</v>
      </c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>
        <f t="shared" si="1"/>
        <v>6</v>
      </c>
      <c r="CV56" s="4"/>
      <c r="CW56" s="4"/>
      <c r="CX56" s="4">
        <f t="shared" si="2"/>
        <v>54</v>
      </c>
      <c r="CY56" s="4" t="str">
        <f>VLOOKUP(CX56,Hoja1!$B$3:$C$83,2,FALSE)</f>
        <v>WAN TOP GYM</v>
      </c>
      <c r="CZ56" s="5">
        <f>VLOOKUP(CY56,Hoja1!$C$3:$CU$83,2,FALSE)</f>
        <v>5.0006560000000002</v>
      </c>
    </row>
    <row r="57" spans="1:104" x14ac:dyDescent="0.2">
      <c r="A57">
        <v>5.4999999999999999E-6</v>
      </c>
      <c r="B57">
        <f t="shared" si="3"/>
        <v>70</v>
      </c>
      <c r="C57" s="8" t="s">
        <v>77</v>
      </c>
      <c r="D57" s="5">
        <f t="shared" si="4"/>
        <v>3.1349999999999998E-4</v>
      </c>
      <c r="E57" s="4">
        <v>0</v>
      </c>
      <c r="F57" s="4">
        <v>0</v>
      </c>
      <c r="G57" s="4">
        <v>0</v>
      </c>
      <c r="H57" s="4"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>
        <f t="shared" si="1"/>
        <v>0</v>
      </c>
      <c r="CV57" s="4"/>
      <c r="CW57" s="4"/>
      <c r="CX57" s="4">
        <f t="shared" si="2"/>
        <v>55</v>
      </c>
      <c r="CY57" s="4" t="str">
        <f>VLOOKUP(CX57,Hoja1!$B$3:$C$83,2,FALSE)</f>
        <v>PALADINES</v>
      </c>
      <c r="CZ57" s="5">
        <f>VLOOKUP(CY57,Hoja1!$C$3:$CU$83,2,FALSE)</f>
        <v>5.0002399999999998</v>
      </c>
    </row>
    <row r="58" spans="1:104" x14ac:dyDescent="0.2">
      <c r="A58">
        <v>5.5999999999999997E-6</v>
      </c>
      <c r="B58">
        <f t="shared" si="3"/>
        <v>31</v>
      </c>
      <c r="C58" s="8" t="s">
        <v>64</v>
      </c>
      <c r="D58" s="5">
        <f t="shared" si="4"/>
        <v>49.000324800000001</v>
      </c>
      <c r="E58" s="4">
        <v>2</v>
      </c>
      <c r="F58" s="4">
        <v>5</v>
      </c>
      <c r="G58" s="4">
        <v>3</v>
      </c>
      <c r="H58" s="4">
        <v>0</v>
      </c>
      <c r="I58" s="4"/>
      <c r="J58" s="4"/>
      <c r="K58" s="4"/>
      <c r="L58" s="4"/>
      <c r="M58" s="4"/>
      <c r="N58" s="4">
        <v>5</v>
      </c>
      <c r="O58" s="4">
        <v>3</v>
      </c>
      <c r="P58" s="4"/>
      <c r="Q58" s="4"/>
      <c r="R58" s="4"/>
      <c r="S58" s="4"/>
      <c r="T58" s="4"/>
      <c r="U58" s="4"/>
      <c r="V58" s="4"/>
      <c r="W58" s="4"/>
      <c r="X58" s="4">
        <v>6</v>
      </c>
      <c r="Y58" s="4">
        <v>5</v>
      </c>
      <c r="Z58" s="4">
        <v>3</v>
      </c>
      <c r="AA58" s="4"/>
      <c r="AB58" s="4"/>
      <c r="AC58" s="4"/>
      <c r="AD58" s="4"/>
      <c r="AE58" s="4">
        <v>3</v>
      </c>
      <c r="AF58" s="4">
        <v>5</v>
      </c>
      <c r="AG58" s="4"/>
      <c r="AH58" s="4"/>
      <c r="AI58" s="4"/>
      <c r="AJ58" s="7">
        <v>3</v>
      </c>
      <c r="AK58" s="4">
        <v>1</v>
      </c>
      <c r="AL58" s="4">
        <v>5</v>
      </c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>
        <f t="shared" si="1"/>
        <v>49</v>
      </c>
      <c r="CV58" s="4"/>
      <c r="CW58" s="4"/>
      <c r="CX58" s="4">
        <f t="shared" si="2"/>
        <v>56</v>
      </c>
      <c r="CY58" s="4" t="str">
        <f>VLOOKUP(CX58,Hoja1!$B$3:$C$83,2,FALSE)</f>
        <v>MILENIUM</v>
      </c>
      <c r="CZ58" s="5">
        <f>VLOOKUP(CY58,Hoja1!$C$3:$CU$83,2,FALSE)</f>
        <v>5.0002208000000001</v>
      </c>
    </row>
    <row r="59" spans="1:104" x14ac:dyDescent="0.2">
      <c r="A59">
        <v>5.6999999999999996E-6</v>
      </c>
      <c r="B59">
        <f t="shared" si="3"/>
        <v>69</v>
      </c>
      <c r="C59" s="8" t="s">
        <v>78</v>
      </c>
      <c r="D59" s="5">
        <f t="shared" si="4"/>
        <v>3.3629999999999999E-4</v>
      </c>
      <c r="E59" s="4">
        <v>0</v>
      </c>
      <c r="F59" s="4">
        <v>0</v>
      </c>
      <c r="G59" s="4">
        <v>0</v>
      </c>
      <c r="H59" s="4"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>
        <f t="shared" si="1"/>
        <v>0</v>
      </c>
      <c r="CV59" s="4"/>
      <c r="CW59" s="4"/>
      <c r="CX59" s="4">
        <f t="shared" si="2"/>
        <v>57</v>
      </c>
      <c r="CY59" s="4" t="str">
        <f>VLOOKUP(CX59,Hoja1!$B$3:$C$83,2,FALSE)</f>
        <v>JUVENTUS</v>
      </c>
      <c r="CZ59" s="5">
        <f>VLOOKUP(CY59,Hoja1!$C$3:$CU$83,2,FALSE)</f>
        <v>5.0001087999999996</v>
      </c>
    </row>
    <row r="60" spans="1:104" x14ac:dyDescent="0.2">
      <c r="A60">
        <v>5.8000000000000004E-6</v>
      </c>
      <c r="B60">
        <f t="shared" si="3"/>
        <v>14</v>
      </c>
      <c r="C60" s="8" t="s">
        <v>79</v>
      </c>
      <c r="D60" s="5">
        <f t="shared" si="4"/>
        <v>110.000348</v>
      </c>
      <c r="E60" s="4">
        <v>20</v>
      </c>
      <c r="F60" s="4">
        <v>5</v>
      </c>
      <c r="G60" s="4">
        <v>0</v>
      </c>
      <c r="H60" s="4">
        <v>20</v>
      </c>
      <c r="I60" s="4"/>
      <c r="J60" s="4">
        <v>5</v>
      </c>
      <c r="K60" s="4">
        <v>7</v>
      </c>
      <c r="L60" s="4"/>
      <c r="M60" s="4"/>
      <c r="N60" s="4"/>
      <c r="O60" s="4">
        <v>3</v>
      </c>
      <c r="P60" s="4"/>
      <c r="Q60" s="4"/>
      <c r="R60" s="4"/>
      <c r="S60" s="4"/>
      <c r="T60" s="4">
        <v>10</v>
      </c>
      <c r="U60" s="4"/>
      <c r="V60" s="4"/>
      <c r="W60" s="4"/>
      <c r="X60" s="4">
        <v>9</v>
      </c>
      <c r="Y60" s="4">
        <v>5</v>
      </c>
      <c r="Z60" s="4">
        <v>3</v>
      </c>
      <c r="AA60" s="4"/>
      <c r="AB60" s="4">
        <v>5</v>
      </c>
      <c r="AC60" s="4"/>
      <c r="AD60" s="4"/>
      <c r="AE60" s="4"/>
      <c r="AF60" s="4">
        <v>5</v>
      </c>
      <c r="AG60" s="4"/>
      <c r="AH60" s="4"/>
      <c r="AI60" s="4"/>
      <c r="AJ60" s="4">
        <v>3</v>
      </c>
      <c r="AK60" s="4">
        <v>5</v>
      </c>
      <c r="AL60" s="4">
        <v>5</v>
      </c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>
        <f t="shared" si="1"/>
        <v>110</v>
      </c>
      <c r="CV60" s="4"/>
      <c r="CW60" s="4"/>
      <c r="CX60" s="4">
        <f t="shared" si="2"/>
        <v>58</v>
      </c>
      <c r="CY60" s="4" t="str">
        <f>VLOOKUP(CX60,Hoja1!$B$3:$C$83,2,FALSE)</f>
        <v>ESPE</v>
      </c>
      <c r="CZ60" s="5">
        <f>VLOOKUP(CY60,Hoja1!$C$3:$CU$83,2,FALSE)</f>
        <v>5.0000439999999999</v>
      </c>
    </row>
    <row r="61" spans="1:104" x14ac:dyDescent="0.2">
      <c r="A61">
        <v>5.9000000000000003E-6</v>
      </c>
      <c r="B61">
        <f t="shared" si="3"/>
        <v>6</v>
      </c>
      <c r="C61" s="8" t="s">
        <v>49</v>
      </c>
      <c r="D61" s="5">
        <f t="shared" si="4"/>
        <v>196.00035990000001</v>
      </c>
      <c r="E61" s="4">
        <v>38</v>
      </c>
      <c r="F61" s="4">
        <v>5</v>
      </c>
      <c r="G61" s="4">
        <v>3</v>
      </c>
      <c r="H61" s="4">
        <v>0</v>
      </c>
      <c r="I61" s="4">
        <v>34</v>
      </c>
      <c r="J61" s="4">
        <v>5</v>
      </c>
      <c r="K61" s="4">
        <v>2</v>
      </c>
      <c r="L61" s="4"/>
      <c r="M61" s="4">
        <v>3</v>
      </c>
      <c r="N61" s="4">
        <v>5</v>
      </c>
      <c r="O61" s="4">
        <v>3</v>
      </c>
      <c r="P61" s="4"/>
      <c r="Q61" s="4"/>
      <c r="R61" s="4"/>
      <c r="S61" s="4"/>
      <c r="T61" s="4"/>
      <c r="U61" s="4"/>
      <c r="V61" s="4"/>
      <c r="W61" s="4"/>
      <c r="X61" s="4">
        <v>13</v>
      </c>
      <c r="Y61" s="4">
        <v>5</v>
      </c>
      <c r="Z61" s="4"/>
      <c r="AA61" s="4">
        <v>14</v>
      </c>
      <c r="AB61" s="4">
        <v>5</v>
      </c>
      <c r="AC61" s="4">
        <v>17</v>
      </c>
      <c r="AD61" s="4">
        <v>5</v>
      </c>
      <c r="AE61" s="4">
        <v>15</v>
      </c>
      <c r="AF61" s="4">
        <v>5</v>
      </c>
      <c r="AG61" s="4"/>
      <c r="AH61" s="4"/>
      <c r="AI61" s="4"/>
      <c r="AJ61" s="4">
        <v>3</v>
      </c>
      <c r="AK61" s="4">
        <v>11</v>
      </c>
      <c r="AL61" s="4">
        <v>5</v>
      </c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>
        <f t="shared" si="1"/>
        <v>196</v>
      </c>
      <c r="CV61" s="4"/>
      <c r="CW61" s="4"/>
      <c r="CX61" s="4">
        <f t="shared" si="2"/>
        <v>59</v>
      </c>
      <c r="CY61" s="4" t="str">
        <f>VLOOKUP(CX61,Hoja1!$B$3:$C$83,2,FALSE)</f>
        <v>BAEKJUL BG</v>
      </c>
      <c r="CZ61" s="5">
        <f>VLOOKUP(CY61,Hoja1!$C$3:$CU$83,2,FALSE)</f>
        <v>5.0000023999999996</v>
      </c>
    </row>
    <row r="62" spans="1:104" x14ac:dyDescent="0.2">
      <c r="A62">
        <v>6.0000000000000002E-6</v>
      </c>
      <c r="B62">
        <f t="shared" si="3"/>
        <v>27</v>
      </c>
      <c r="C62" s="8" t="s">
        <v>80</v>
      </c>
      <c r="D62" s="5">
        <f t="shared" si="4"/>
        <v>60.000371999999999</v>
      </c>
      <c r="E62" s="4">
        <v>0</v>
      </c>
      <c r="F62" s="4">
        <v>0</v>
      </c>
      <c r="G62" s="4">
        <v>0</v>
      </c>
      <c r="H62" s="4">
        <v>0</v>
      </c>
      <c r="I62" s="4">
        <v>6</v>
      </c>
      <c r="J62" s="4">
        <v>5</v>
      </c>
      <c r="K62" s="4"/>
      <c r="L62" s="4"/>
      <c r="M62" s="4">
        <v>7</v>
      </c>
      <c r="N62" s="4">
        <v>5</v>
      </c>
      <c r="O62" s="4"/>
      <c r="P62" s="4"/>
      <c r="Q62" s="4"/>
      <c r="R62" s="4"/>
      <c r="S62" s="4">
        <v>10</v>
      </c>
      <c r="T62" s="4"/>
      <c r="U62" s="4"/>
      <c r="V62" s="4"/>
      <c r="W62" s="4"/>
      <c r="X62" s="4"/>
      <c r="Y62" s="4"/>
      <c r="Z62" s="4">
        <v>3</v>
      </c>
      <c r="AA62" s="4"/>
      <c r="AB62" s="4">
        <v>5</v>
      </c>
      <c r="AC62" s="4">
        <v>11</v>
      </c>
      <c r="AD62" s="4">
        <v>5</v>
      </c>
      <c r="AE62" s="4"/>
      <c r="AF62" s="4"/>
      <c r="AG62" s="4"/>
      <c r="AH62" s="4"/>
      <c r="AI62" s="4"/>
      <c r="AJ62" s="4">
        <v>3</v>
      </c>
      <c r="AK62" s="4"/>
      <c r="AL62" s="4"/>
      <c r="AM62" s="4"/>
      <c r="AN62" s="4"/>
      <c r="AO62" s="4"/>
      <c r="AP62" s="4"/>
      <c r="AQ62" s="4"/>
      <c r="AR62" s="7"/>
      <c r="AS62" s="7"/>
      <c r="AT62" s="7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>
        <f t="shared" si="1"/>
        <v>60</v>
      </c>
      <c r="CV62" s="4"/>
      <c r="CW62" s="4"/>
      <c r="CX62" s="4">
        <f t="shared" si="2"/>
        <v>60</v>
      </c>
      <c r="CY62" s="4" t="str">
        <f>VLOOKUP(CX62,Hoja1!$B$3:$C$83,2,FALSE)</f>
        <v>VILL GYM</v>
      </c>
      <c r="CZ62" s="5">
        <f>VLOOKUP(CY62,Hoja1!$C$3:$CU$83,2,FALSE)</f>
        <v>3.0006398999999999</v>
      </c>
    </row>
    <row r="63" spans="1:104" x14ac:dyDescent="0.2">
      <c r="A63">
        <v>6.1E-6</v>
      </c>
      <c r="B63">
        <f t="shared" si="3"/>
        <v>68</v>
      </c>
      <c r="C63" s="8" t="s">
        <v>81</v>
      </c>
      <c r="D63" s="5">
        <f t="shared" si="4"/>
        <v>3.8430000000000002E-4</v>
      </c>
      <c r="E63" s="4">
        <v>0</v>
      </c>
      <c r="F63" s="4">
        <v>0</v>
      </c>
      <c r="G63" s="4">
        <v>0</v>
      </c>
      <c r="H63" s="4"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7"/>
      <c r="AS63" s="7"/>
      <c r="AT63" s="7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>
        <f t="shared" si="1"/>
        <v>0</v>
      </c>
      <c r="CV63" s="4"/>
      <c r="CW63" s="4"/>
      <c r="CX63" s="4">
        <f t="shared" si="2"/>
        <v>61</v>
      </c>
      <c r="CY63" s="4" t="str">
        <f>VLOOKUP(CX63,Hoja1!$B$3:$C$83,2,FALSE)</f>
        <v>ESCUELA VALLE DE TUMBACO</v>
      </c>
      <c r="CZ63" s="5">
        <f>VLOOKUP(CY63,Hoja1!$C$3:$CU$83,2,FALSE)</f>
        <v>3.0006240000000002</v>
      </c>
    </row>
    <row r="64" spans="1:104" x14ac:dyDescent="0.2">
      <c r="A64">
        <v>6.1999999999999999E-6</v>
      </c>
      <c r="B64">
        <f t="shared" si="3"/>
        <v>12</v>
      </c>
      <c r="C64" s="8" t="s">
        <v>50</v>
      </c>
      <c r="D64" s="5">
        <f t="shared" si="4"/>
        <v>120.0003968</v>
      </c>
      <c r="E64" s="4">
        <v>0</v>
      </c>
      <c r="F64" s="4">
        <v>0</v>
      </c>
      <c r="G64" s="4">
        <v>3</v>
      </c>
      <c r="H64" s="4">
        <v>15</v>
      </c>
      <c r="I64" s="4"/>
      <c r="J64" s="4">
        <v>5</v>
      </c>
      <c r="K64" s="4">
        <v>3</v>
      </c>
      <c r="L64" s="4"/>
      <c r="M64" s="4"/>
      <c r="N64" s="4">
        <v>5</v>
      </c>
      <c r="O64" s="4">
        <v>3</v>
      </c>
      <c r="P64" s="4">
        <v>6</v>
      </c>
      <c r="Q64" s="4">
        <v>5</v>
      </c>
      <c r="R64" s="4"/>
      <c r="S64" s="4">
        <v>10</v>
      </c>
      <c r="T64" s="4">
        <v>10</v>
      </c>
      <c r="U64" s="4"/>
      <c r="V64" s="4"/>
      <c r="W64" s="4"/>
      <c r="X64" s="4">
        <v>2</v>
      </c>
      <c r="Y64" s="4">
        <v>5</v>
      </c>
      <c r="Z64" s="4"/>
      <c r="AA64" s="4"/>
      <c r="AB64" s="4">
        <v>5</v>
      </c>
      <c r="AC64" s="4">
        <v>35</v>
      </c>
      <c r="AD64" s="4">
        <v>5</v>
      </c>
      <c r="AE64" s="4"/>
      <c r="AF64" s="4"/>
      <c r="AG64" s="4"/>
      <c r="AH64" s="4"/>
      <c r="AI64" s="4"/>
      <c r="AJ64" s="4">
        <v>3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>
        <f t="shared" si="1"/>
        <v>120</v>
      </c>
      <c r="CV64" s="4"/>
      <c r="CW64" s="4"/>
      <c r="CX64" s="4">
        <f t="shared" si="2"/>
        <v>62</v>
      </c>
      <c r="CY64" s="4" t="str">
        <f>VLOOKUP(CX64,Hoja1!$B$3:$C$83,2,FALSE)</f>
        <v>TEAM VENCEDORES</v>
      </c>
      <c r="CZ64" s="5">
        <f>VLOOKUP(CY64,Hoja1!$C$3:$CU$83,2,FALSE)</f>
        <v>3.0005328000000002</v>
      </c>
    </row>
    <row r="65" spans="1:104" x14ac:dyDescent="0.2">
      <c r="A65">
        <v>6.2999999999999998E-6</v>
      </c>
      <c r="B65">
        <f t="shared" si="3"/>
        <v>1</v>
      </c>
      <c r="C65" s="8" t="s">
        <v>9</v>
      </c>
      <c r="D65" s="5">
        <f t="shared" si="4"/>
        <v>748.00040950000005</v>
      </c>
      <c r="E65" s="4">
        <v>87</v>
      </c>
      <c r="F65" s="4">
        <v>5</v>
      </c>
      <c r="G65" s="4">
        <v>3</v>
      </c>
      <c r="H65" s="4">
        <v>65</v>
      </c>
      <c r="I65" s="4">
        <v>54</v>
      </c>
      <c r="J65" s="4">
        <v>5</v>
      </c>
      <c r="K65" s="4">
        <v>9</v>
      </c>
      <c r="L65" s="4"/>
      <c r="M65" s="4">
        <v>35</v>
      </c>
      <c r="N65" s="4">
        <v>5</v>
      </c>
      <c r="O65" s="4">
        <v>3</v>
      </c>
      <c r="P65" s="16">
        <v>50</v>
      </c>
      <c r="Q65" s="4">
        <v>5</v>
      </c>
      <c r="R65" s="4">
        <v>15</v>
      </c>
      <c r="S65" s="4">
        <v>90</v>
      </c>
      <c r="T65" s="16">
        <v>10</v>
      </c>
      <c r="U65" s="4"/>
      <c r="V65" s="4"/>
      <c r="W65" s="4">
        <v>80</v>
      </c>
      <c r="X65" s="4">
        <v>26</v>
      </c>
      <c r="Y65" s="4">
        <v>5</v>
      </c>
      <c r="Z65" s="4">
        <v>3</v>
      </c>
      <c r="AA65" s="4"/>
      <c r="AB65" s="4">
        <v>5</v>
      </c>
      <c r="AC65" s="4">
        <v>25</v>
      </c>
      <c r="AD65" s="4">
        <v>5</v>
      </c>
      <c r="AE65" s="4"/>
      <c r="AF65" s="4"/>
      <c r="AG65" s="4">
        <v>60</v>
      </c>
      <c r="AH65" s="4">
        <v>80</v>
      </c>
      <c r="AI65" s="4"/>
      <c r="AJ65" s="4">
        <v>3</v>
      </c>
      <c r="AK65" s="4">
        <v>10</v>
      </c>
      <c r="AL65" s="4">
        <v>5</v>
      </c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>
        <f t="shared" si="1"/>
        <v>748</v>
      </c>
      <c r="CV65" s="4"/>
      <c r="CW65" s="4"/>
      <c r="CX65" s="4">
        <f t="shared" si="2"/>
        <v>63</v>
      </c>
      <c r="CY65" s="4" t="str">
        <f>VLOOKUP(CX65,Hoja1!$B$3:$C$83,2,FALSE)</f>
        <v>TANAKA</v>
      </c>
      <c r="CZ65" s="5">
        <f>VLOOKUP(CY65,Hoja1!$C$3:$CU$83,2,FALSE)</f>
        <v>3.0005183</v>
      </c>
    </row>
    <row r="66" spans="1:104" x14ac:dyDescent="0.2">
      <c r="A66">
        <v>6.3999999999999997E-6</v>
      </c>
      <c r="B66">
        <f t="shared" si="3"/>
        <v>11</v>
      </c>
      <c r="C66" s="8" t="s">
        <v>10</v>
      </c>
      <c r="D66" s="5">
        <f t="shared" si="4"/>
        <v>130.00042239999999</v>
      </c>
      <c r="E66" s="4">
        <v>18</v>
      </c>
      <c r="F66" s="4">
        <v>5</v>
      </c>
      <c r="G66" s="4">
        <v>0</v>
      </c>
      <c r="H66" s="4">
        <v>10</v>
      </c>
      <c r="I66" s="4"/>
      <c r="J66" s="4">
        <v>5</v>
      </c>
      <c r="K66" s="4">
        <v>6</v>
      </c>
      <c r="L66" s="4"/>
      <c r="M66" s="4"/>
      <c r="N66" s="4"/>
      <c r="O66" s="4">
        <v>3</v>
      </c>
      <c r="P66" s="4">
        <v>3</v>
      </c>
      <c r="Q66" s="4">
        <v>5</v>
      </c>
      <c r="R66" s="4">
        <v>5</v>
      </c>
      <c r="S66" s="4"/>
      <c r="T66" s="4">
        <v>20</v>
      </c>
      <c r="U66" s="4"/>
      <c r="V66" s="4"/>
      <c r="W66" s="4"/>
      <c r="X66" s="4">
        <v>8</v>
      </c>
      <c r="Y66" s="4">
        <v>5</v>
      </c>
      <c r="Z66" s="4">
        <v>4</v>
      </c>
      <c r="AA66" s="4"/>
      <c r="AB66" s="4">
        <v>5</v>
      </c>
      <c r="AC66" s="4"/>
      <c r="AD66" s="4"/>
      <c r="AE66" s="4">
        <v>14</v>
      </c>
      <c r="AF66" s="4">
        <v>5</v>
      </c>
      <c r="AG66" s="4"/>
      <c r="AH66" s="4"/>
      <c r="AI66" s="4"/>
      <c r="AJ66" s="4">
        <v>3</v>
      </c>
      <c r="AK66" s="4">
        <v>1</v>
      </c>
      <c r="AL66" s="4">
        <v>5</v>
      </c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>
        <f t="shared" si="1"/>
        <v>130</v>
      </c>
      <c r="CV66" s="4"/>
      <c r="CW66" s="4"/>
      <c r="CX66" s="4">
        <f t="shared" si="2"/>
        <v>64</v>
      </c>
      <c r="CY66" s="4" t="str">
        <f>VLOOKUP(CX66,Hoja1!$B$3:$C$83,2,FALSE)</f>
        <v>CONDOR</v>
      </c>
      <c r="CZ66" s="5">
        <f>VLOOKUP(CY66,Hoja1!$C$3:$CU$83,2,FALSE)</f>
        <v>3.0000119999999999</v>
      </c>
    </row>
    <row r="67" spans="1:104" x14ac:dyDescent="0.2">
      <c r="A67">
        <v>6.4999999999999996E-6</v>
      </c>
      <c r="B67">
        <f t="shared" si="3"/>
        <v>41</v>
      </c>
      <c r="C67" s="8" t="s">
        <v>68</v>
      </c>
      <c r="D67" s="5">
        <f t="shared" si="4"/>
        <v>26.000435499999998</v>
      </c>
      <c r="E67" s="4">
        <v>0</v>
      </c>
      <c r="F67" s="4">
        <v>0</v>
      </c>
      <c r="G67" s="4">
        <v>0</v>
      </c>
      <c r="H67" s="4">
        <v>0</v>
      </c>
      <c r="I67" s="4"/>
      <c r="J67" s="4"/>
      <c r="K67" s="4"/>
      <c r="L67" s="4"/>
      <c r="M67" s="4"/>
      <c r="N67" s="4"/>
      <c r="O67" s="4">
        <v>3</v>
      </c>
      <c r="P67" s="16">
        <v>5</v>
      </c>
      <c r="Q67" s="4"/>
      <c r="R67" s="4">
        <v>5</v>
      </c>
      <c r="S67" s="4">
        <v>10</v>
      </c>
      <c r="T67" s="4"/>
      <c r="U67" s="4"/>
      <c r="V67" s="4"/>
      <c r="W67" s="4"/>
      <c r="X67" s="4"/>
      <c r="Y67" s="4"/>
      <c r="Z67" s="4">
        <v>3</v>
      </c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>
        <f t="shared" ref="CU67:CU83" si="5">SUM(E67:CT67)</f>
        <v>26</v>
      </c>
      <c r="CV67" s="4"/>
      <c r="CW67" s="4"/>
      <c r="CX67" s="4">
        <f t="shared" si="2"/>
        <v>65</v>
      </c>
      <c r="CY67" s="4" t="str">
        <f>VLOOKUP(CX67,Hoja1!$B$3:$C$83,2,FALSE)</f>
        <v>CIUDAD DE QUITO</v>
      </c>
      <c r="CZ67" s="5">
        <f>VLOOKUP(CY67,Hoja1!$C$3:$CU$83,2,FALSE)</f>
        <v>3.0000098999999998</v>
      </c>
    </row>
    <row r="68" spans="1:104" x14ac:dyDescent="0.2">
      <c r="A68">
        <v>6.6000000000000003E-6</v>
      </c>
      <c r="B68">
        <f t="shared" si="3"/>
        <v>16</v>
      </c>
      <c r="C68" s="8" t="s">
        <v>82</v>
      </c>
      <c r="D68" s="5">
        <f t="shared" si="4"/>
        <v>91.000448800000001</v>
      </c>
      <c r="E68" s="4">
        <v>19</v>
      </c>
      <c r="F68" s="4">
        <v>5</v>
      </c>
      <c r="G68" s="4">
        <v>3</v>
      </c>
      <c r="H68" s="4">
        <v>10</v>
      </c>
      <c r="I68" s="4"/>
      <c r="J68" s="4">
        <v>5</v>
      </c>
      <c r="K68" s="4">
        <v>4</v>
      </c>
      <c r="L68" s="4"/>
      <c r="M68" s="4"/>
      <c r="N68" s="4"/>
      <c r="O68" s="4">
        <v>3</v>
      </c>
      <c r="P68" s="4"/>
      <c r="Q68" s="4"/>
      <c r="R68" s="4"/>
      <c r="S68" s="4"/>
      <c r="T68" s="4"/>
      <c r="U68" s="4"/>
      <c r="V68" s="4"/>
      <c r="W68" s="4"/>
      <c r="X68" s="4">
        <v>6</v>
      </c>
      <c r="Y68" s="4">
        <v>5</v>
      </c>
      <c r="Z68" s="4">
        <v>3</v>
      </c>
      <c r="AA68" s="4"/>
      <c r="AB68" s="4">
        <v>5</v>
      </c>
      <c r="AC68" s="4"/>
      <c r="AD68" s="4"/>
      <c r="AE68" s="4">
        <v>5</v>
      </c>
      <c r="AF68" s="4">
        <v>5</v>
      </c>
      <c r="AG68" s="4"/>
      <c r="AH68" s="4"/>
      <c r="AI68" s="4"/>
      <c r="AJ68" s="4">
        <v>3</v>
      </c>
      <c r="AK68" s="4">
        <v>5</v>
      </c>
      <c r="AL68" s="4">
        <v>5</v>
      </c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>
        <f t="shared" si="5"/>
        <v>91</v>
      </c>
      <c r="CV68" s="4"/>
      <c r="CW68" s="4"/>
      <c r="CX68" s="4">
        <f t="shared" si="2"/>
        <v>66</v>
      </c>
      <c r="CY68" s="4" t="str">
        <f>VLOOKUP(CX68,Hoja1!$B$3:$C$83,2,FALSE)</f>
        <v>UNIVERSAL</v>
      </c>
      <c r="CZ68" s="5">
        <f>VLOOKUP(CY68,Hoja1!$C$3:$CU$83,2,FALSE)</f>
        <v>5.9279999999999999E-4</v>
      </c>
    </row>
    <row r="69" spans="1:104" x14ac:dyDescent="0.2">
      <c r="A69">
        <v>6.7000000000000002E-6</v>
      </c>
      <c r="B69">
        <f t="shared" si="3"/>
        <v>42</v>
      </c>
      <c r="C69" s="8" t="s">
        <v>51</v>
      </c>
      <c r="D69" s="5">
        <f t="shared" si="4"/>
        <v>19.000462299999999</v>
      </c>
      <c r="E69" s="4">
        <v>0</v>
      </c>
      <c r="F69" s="4">
        <v>0</v>
      </c>
      <c r="G69" s="4">
        <v>0</v>
      </c>
      <c r="H69" s="4">
        <v>0</v>
      </c>
      <c r="I69" s="4"/>
      <c r="J69" s="4">
        <v>5</v>
      </c>
      <c r="K69" s="4"/>
      <c r="L69" s="4"/>
      <c r="M69" s="4"/>
      <c r="N69" s="4"/>
      <c r="O69" s="4">
        <v>3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>
        <v>3</v>
      </c>
      <c r="AA69" s="4"/>
      <c r="AB69" s="4">
        <v>5</v>
      </c>
      <c r="AC69" s="4"/>
      <c r="AD69" s="4"/>
      <c r="AE69" s="4"/>
      <c r="AF69" s="4"/>
      <c r="AG69" s="4"/>
      <c r="AH69" s="4"/>
      <c r="AI69" s="4"/>
      <c r="AJ69" s="4">
        <v>3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>
        <f t="shared" si="5"/>
        <v>19</v>
      </c>
      <c r="CV69" s="4"/>
      <c r="CW69" s="4"/>
      <c r="CX69" s="4">
        <f t="shared" si="2"/>
        <v>67</v>
      </c>
      <c r="CY69" s="4" t="str">
        <f>VLOOKUP(CX69,Hoja1!$B$3:$C$83,2,FALSE)</f>
        <v>TAE KINGS</v>
      </c>
      <c r="CZ69" s="5">
        <f>VLOOKUP(CY69,Hoja1!$C$3:$CU$83,2,FALSE)</f>
        <v>4.8990000000000004E-4</v>
      </c>
    </row>
    <row r="70" spans="1:104" x14ac:dyDescent="0.2">
      <c r="A70">
        <v>6.8000000000000001E-6</v>
      </c>
      <c r="B70">
        <f t="shared" si="3"/>
        <v>30</v>
      </c>
      <c r="C70" s="8" t="s">
        <v>67</v>
      </c>
      <c r="D70" s="5">
        <f t="shared" si="4"/>
        <v>52.000475999999999</v>
      </c>
      <c r="E70" s="4">
        <v>10</v>
      </c>
      <c r="F70" s="4">
        <v>5</v>
      </c>
      <c r="G70" s="4">
        <v>0</v>
      </c>
      <c r="H70" s="4">
        <v>0</v>
      </c>
      <c r="I70" s="4"/>
      <c r="J70" s="4"/>
      <c r="K70" s="4"/>
      <c r="L70" s="4"/>
      <c r="M70" s="4">
        <v>11</v>
      </c>
      <c r="N70" s="4">
        <v>5</v>
      </c>
      <c r="O70" s="4"/>
      <c r="P70" s="16">
        <v>3</v>
      </c>
      <c r="Q70" s="4">
        <v>5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>
        <v>5</v>
      </c>
      <c r="AC70" s="4">
        <v>3</v>
      </c>
      <c r="AD70" s="4">
        <v>5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>
        <f t="shared" si="5"/>
        <v>52</v>
      </c>
      <c r="CV70" s="4"/>
      <c r="CW70" s="4"/>
      <c r="CX70" s="4">
        <f t="shared" si="2"/>
        <v>68</v>
      </c>
      <c r="CY70" s="4" t="str">
        <f>VLOOKUP(CX70,Hoja1!$B$3:$C$83,2,FALSE)</f>
        <v>SCORPIUS</v>
      </c>
      <c r="CZ70" s="5">
        <f>VLOOKUP(CY70,Hoja1!$C$3:$CU$83,2,FALSE)</f>
        <v>3.8430000000000002E-4</v>
      </c>
    </row>
    <row r="71" spans="1:104" x14ac:dyDescent="0.2">
      <c r="A71">
        <v>6.9E-6</v>
      </c>
      <c r="B71">
        <f t="shared" ref="B71:B83" si="6">_xlfn.RANK.AVG(D71,$D$3:$D$85,0)</f>
        <v>67</v>
      </c>
      <c r="C71" s="8" t="s">
        <v>14</v>
      </c>
      <c r="D71" s="5">
        <f t="shared" si="4"/>
        <v>4.8990000000000004E-4</v>
      </c>
      <c r="E71" s="4">
        <v>0</v>
      </c>
      <c r="F71" s="4">
        <v>0</v>
      </c>
      <c r="G71" s="4">
        <v>0</v>
      </c>
      <c r="H71" s="4">
        <v>0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>
        <f t="shared" si="5"/>
        <v>0</v>
      </c>
      <c r="CV71" s="4"/>
      <c r="CW71" s="4"/>
      <c r="CX71" s="4">
        <f t="shared" si="2"/>
        <v>69</v>
      </c>
      <c r="CY71" s="4" t="str">
        <f>VLOOKUP(CX71,Hoja1!$B$3:$C$83,2,FALSE)</f>
        <v>RENACER</v>
      </c>
      <c r="CZ71" s="5">
        <f>VLOOKUP(CY71,Hoja1!$C$3:$CU$83,2,FALSE)</f>
        <v>3.3629999999999999E-4</v>
      </c>
    </row>
    <row r="72" spans="1:104" x14ac:dyDescent="0.2">
      <c r="A72">
        <v>6.9999999999999999E-6</v>
      </c>
      <c r="B72">
        <f t="shared" si="6"/>
        <v>5</v>
      </c>
      <c r="C72" s="8" t="s">
        <v>52</v>
      </c>
      <c r="D72" s="5">
        <f t="shared" si="4"/>
        <v>230.00050400000001</v>
      </c>
      <c r="E72" s="4">
        <v>61</v>
      </c>
      <c r="F72" s="4">
        <v>5</v>
      </c>
      <c r="G72" s="4">
        <v>3</v>
      </c>
      <c r="H72" s="4">
        <v>10</v>
      </c>
      <c r="I72" s="4">
        <v>40</v>
      </c>
      <c r="J72" s="4">
        <v>5</v>
      </c>
      <c r="K72" s="4">
        <v>9</v>
      </c>
      <c r="L72" s="4"/>
      <c r="M72" s="4"/>
      <c r="N72" s="4"/>
      <c r="O72" s="4">
        <v>3</v>
      </c>
      <c r="P72" s="4">
        <v>15</v>
      </c>
      <c r="Q72" s="4">
        <v>5</v>
      </c>
      <c r="R72" s="4">
        <v>5</v>
      </c>
      <c r="S72" s="4"/>
      <c r="T72" s="4">
        <v>10</v>
      </c>
      <c r="U72" s="4"/>
      <c r="V72" s="4"/>
      <c r="W72" s="4"/>
      <c r="X72" s="4">
        <v>2</v>
      </c>
      <c r="Y72" s="4">
        <v>5</v>
      </c>
      <c r="Z72" s="4">
        <v>3</v>
      </c>
      <c r="AA72" s="4">
        <v>11</v>
      </c>
      <c r="AB72" s="4">
        <v>5</v>
      </c>
      <c r="AC72" s="4"/>
      <c r="AD72" s="4">
        <v>5</v>
      </c>
      <c r="AE72" s="4">
        <v>6</v>
      </c>
      <c r="AF72" s="4">
        <v>5</v>
      </c>
      <c r="AG72" s="4"/>
      <c r="AH72" s="4"/>
      <c r="AI72" s="4"/>
      <c r="AJ72" s="7">
        <v>3</v>
      </c>
      <c r="AK72" s="4">
        <v>9</v>
      </c>
      <c r="AL72" s="4">
        <v>5</v>
      </c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>
        <f t="shared" si="5"/>
        <v>230</v>
      </c>
      <c r="CV72" s="4"/>
      <c r="CW72" s="4"/>
      <c r="CX72" s="4">
        <f t="shared" si="2"/>
        <v>70</v>
      </c>
      <c r="CY72" s="4" t="str">
        <f>VLOOKUP(CX72,Hoja1!$B$3:$C$83,2,FALSE)</f>
        <v>PYONGYANG</v>
      </c>
      <c r="CZ72" s="5">
        <f>VLOOKUP(CY72,Hoja1!$C$3:$CU$83,2,FALSE)</f>
        <v>3.1349999999999998E-4</v>
      </c>
    </row>
    <row r="73" spans="1:104" x14ac:dyDescent="0.2">
      <c r="A73">
        <v>7.0999999999999998E-6</v>
      </c>
      <c r="B73">
        <f t="shared" si="6"/>
        <v>63</v>
      </c>
      <c r="C73" s="8" t="s">
        <v>23</v>
      </c>
      <c r="D73" s="5">
        <f t="shared" si="4"/>
        <v>3.0005183</v>
      </c>
      <c r="E73" s="4">
        <v>0</v>
      </c>
      <c r="F73" s="4">
        <v>0</v>
      </c>
      <c r="G73" s="4">
        <v>0</v>
      </c>
      <c r="H73" s="4">
        <v>0</v>
      </c>
      <c r="I73" s="4"/>
      <c r="J73" s="4"/>
      <c r="K73" s="4"/>
      <c r="L73" s="4"/>
      <c r="M73" s="4"/>
      <c r="N73" s="4"/>
      <c r="O73" s="4">
        <v>3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>
        <f t="shared" si="5"/>
        <v>3</v>
      </c>
      <c r="CV73" s="4"/>
      <c r="CW73" s="4"/>
      <c r="CX73" s="4">
        <f t="shared" si="2"/>
        <v>71</v>
      </c>
      <c r="CY73" s="4" t="str">
        <f>VLOOKUP(CX73,Hoja1!$B$3:$C$83,2,FALSE)</f>
        <v>PVM</v>
      </c>
      <c r="CZ73" s="5">
        <f>VLOOKUP(CY73,Hoja1!$C$3:$CU$83,2,FALSE)</f>
        <v>2.9149999999999998E-4</v>
      </c>
    </row>
    <row r="74" spans="1:104" x14ac:dyDescent="0.2">
      <c r="A74">
        <v>7.1999999999999997E-6</v>
      </c>
      <c r="B74">
        <f t="shared" si="6"/>
        <v>62</v>
      </c>
      <c r="C74" s="8" t="s">
        <v>22</v>
      </c>
      <c r="D74" s="5">
        <f t="shared" si="4"/>
        <v>3.0005328000000002</v>
      </c>
      <c r="E74" s="4">
        <v>0</v>
      </c>
      <c r="F74" s="4">
        <v>0</v>
      </c>
      <c r="G74" s="4">
        <v>0</v>
      </c>
      <c r="H74" s="4"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>
        <v>3</v>
      </c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>
        <f t="shared" si="5"/>
        <v>3</v>
      </c>
      <c r="CV74" s="4"/>
      <c r="CW74" s="4"/>
      <c r="CX74" s="4">
        <f t="shared" si="2"/>
        <v>72</v>
      </c>
      <c r="CY74" s="4" t="str">
        <f>VLOOKUP(CX74,Hoja1!$B$3:$C$83,2,FALSE)</f>
        <v>PIONEROS MEJIA</v>
      </c>
      <c r="CZ74" s="5">
        <f>VLOOKUP(CY74,Hoja1!$C$3:$CU$83,2,FALSE)</f>
        <v>2.7030000000000001E-4</v>
      </c>
    </row>
    <row r="75" spans="1:104" x14ac:dyDescent="0.2">
      <c r="A75">
        <v>7.3000000000000004E-6</v>
      </c>
      <c r="B75">
        <f t="shared" si="6"/>
        <v>10</v>
      </c>
      <c r="C75" s="8" t="s">
        <v>53</v>
      </c>
      <c r="D75" s="5">
        <f t="shared" si="4"/>
        <v>148.00054750000001</v>
      </c>
      <c r="E75" s="4">
        <v>13</v>
      </c>
      <c r="F75" s="4">
        <v>5</v>
      </c>
      <c r="G75" s="4">
        <v>0</v>
      </c>
      <c r="H75" s="4">
        <v>10</v>
      </c>
      <c r="I75" s="4">
        <v>50</v>
      </c>
      <c r="J75" s="4">
        <v>5</v>
      </c>
      <c r="K75" s="4">
        <v>1</v>
      </c>
      <c r="L75" s="4"/>
      <c r="M75" s="4"/>
      <c r="N75" s="4">
        <v>5</v>
      </c>
      <c r="O75" s="4">
        <v>3</v>
      </c>
      <c r="P75" s="4"/>
      <c r="Q75" s="4"/>
      <c r="R75" s="4"/>
      <c r="S75" s="4"/>
      <c r="T75" s="4">
        <v>5</v>
      </c>
      <c r="U75" s="4"/>
      <c r="V75" s="4"/>
      <c r="W75" s="4"/>
      <c r="X75" s="4">
        <v>16</v>
      </c>
      <c r="Y75" s="4">
        <v>5</v>
      </c>
      <c r="Z75" s="4">
        <v>3</v>
      </c>
      <c r="AA75" s="4">
        <v>17</v>
      </c>
      <c r="AB75" s="4">
        <v>5</v>
      </c>
      <c r="AC75" s="4"/>
      <c r="AD75" s="4">
        <v>5</v>
      </c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>
        <f t="shared" si="5"/>
        <v>148</v>
      </c>
      <c r="CV75" s="4"/>
      <c r="CW75" s="4"/>
      <c r="CX75" s="4">
        <f t="shared" si="2"/>
        <v>73</v>
      </c>
      <c r="CY75" s="4" t="str">
        <f>VLOOKUP(CX75,Hoja1!$B$3:$C$83,2,FALSE)</f>
        <v>LITHE BODY</v>
      </c>
      <c r="CZ75" s="5">
        <f>VLOOKUP(CY75,Hoja1!$C$3:$CU$83,2,FALSE)</f>
        <v>1.8479999999999999E-4</v>
      </c>
    </row>
    <row r="76" spans="1:104" x14ac:dyDescent="0.2">
      <c r="A76">
        <v>7.4000000000000003E-6</v>
      </c>
      <c r="B76">
        <f t="shared" si="6"/>
        <v>26</v>
      </c>
      <c r="C76" s="8" t="s">
        <v>66</v>
      </c>
      <c r="D76" s="5">
        <f t="shared" si="4"/>
        <v>61.0005624</v>
      </c>
      <c r="E76" s="4">
        <v>5</v>
      </c>
      <c r="F76" s="4">
        <v>5</v>
      </c>
      <c r="G76" s="4">
        <v>0</v>
      </c>
      <c r="H76" s="4">
        <v>10</v>
      </c>
      <c r="I76" s="4"/>
      <c r="J76" s="4"/>
      <c r="K76" s="4"/>
      <c r="L76" s="4"/>
      <c r="M76" s="4"/>
      <c r="N76" s="4">
        <v>5</v>
      </c>
      <c r="O76" s="4">
        <v>3</v>
      </c>
      <c r="P76" s="16">
        <v>5</v>
      </c>
      <c r="Q76" s="4">
        <v>5</v>
      </c>
      <c r="R76" s="4">
        <v>5</v>
      </c>
      <c r="S76" s="4">
        <v>10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>
        <v>5</v>
      </c>
      <c r="AE76" s="4"/>
      <c r="AF76" s="4"/>
      <c r="AG76" s="4"/>
      <c r="AH76" s="4"/>
      <c r="AI76" s="4"/>
      <c r="AJ76" s="4">
        <v>3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>
        <f t="shared" si="5"/>
        <v>61</v>
      </c>
      <c r="CV76" s="4"/>
      <c r="CW76" s="4"/>
      <c r="CX76" s="4">
        <f t="shared" si="2"/>
        <v>74</v>
      </c>
      <c r="CY76" s="4" t="str">
        <f>VLOOKUP(CX76,Hoja1!$B$3:$C$83,2,FALSE)</f>
        <v>JUAN MONTALVO</v>
      </c>
      <c r="CZ76" s="5">
        <f>VLOOKUP(CY76,Hoja1!$C$3:$CU$83,2,FALSE)</f>
        <v>1.0229999999999999E-4</v>
      </c>
    </row>
    <row r="77" spans="1:104" x14ac:dyDescent="0.2">
      <c r="A77">
        <v>7.5000000000000002E-6</v>
      </c>
      <c r="B77">
        <f t="shared" si="6"/>
        <v>15</v>
      </c>
      <c r="C77" s="8" t="s">
        <v>54</v>
      </c>
      <c r="D77" s="5">
        <f t="shared" si="4"/>
        <v>93.000577500000006</v>
      </c>
      <c r="E77" s="4">
        <v>0</v>
      </c>
      <c r="F77" s="4">
        <v>0</v>
      </c>
      <c r="G77" s="4">
        <v>0</v>
      </c>
      <c r="H77" s="4">
        <v>10</v>
      </c>
      <c r="I77" s="4"/>
      <c r="J77" s="4"/>
      <c r="K77" s="4"/>
      <c r="L77" s="4"/>
      <c r="M77" s="4"/>
      <c r="N77" s="4"/>
      <c r="O77" s="4">
        <v>3</v>
      </c>
      <c r="P77" s="4"/>
      <c r="Q77" s="4"/>
      <c r="R77" s="4">
        <v>10</v>
      </c>
      <c r="S77" s="4">
        <v>10</v>
      </c>
      <c r="T77" s="4"/>
      <c r="U77" s="4"/>
      <c r="V77" s="4"/>
      <c r="W77" s="4">
        <v>20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>
        <v>20</v>
      </c>
      <c r="AI77" s="4">
        <v>20</v>
      </c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>
        <f t="shared" si="5"/>
        <v>93</v>
      </c>
      <c r="CV77" s="4"/>
      <c r="CW77" s="4"/>
      <c r="CX77" s="4">
        <f t="shared" si="2"/>
        <v>75</v>
      </c>
      <c r="CY77" s="4" t="str">
        <f>VLOOKUP(CX77,Hoja1!$B$3:$C$83,2,FALSE)</f>
        <v>JE KYONG SHIN</v>
      </c>
      <c r="CZ77" s="5">
        <f>VLOOKUP(CY77,Hoja1!$C$3:$CU$83,2,FALSE)</f>
        <v>8.3999999999999995E-5</v>
      </c>
    </row>
    <row r="78" spans="1:104" x14ac:dyDescent="0.2">
      <c r="A78">
        <v>7.6000000000000001E-6</v>
      </c>
      <c r="B78">
        <f t="shared" si="6"/>
        <v>66</v>
      </c>
      <c r="C78" s="8" t="s">
        <v>15</v>
      </c>
      <c r="D78" s="5">
        <f t="shared" si="4"/>
        <v>5.9279999999999999E-4</v>
      </c>
      <c r="E78" s="4">
        <v>0</v>
      </c>
      <c r="F78" s="4">
        <v>0</v>
      </c>
      <c r="G78" s="4">
        <v>0</v>
      </c>
      <c r="H78" s="4"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>
        <f t="shared" si="5"/>
        <v>0</v>
      </c>
      <c r="CV78" s="4"/>
      <c r="CW78" s="4"/>
      <c r="CX78" s="4">
        <f t="shared" si="2"/>
        <v>76</v>
      </c>
      <c r="CY78" s="4" t="str">
        <f>VLOOKUP(CX78,Hoja1!$B$3:$C$83,2,FALSE)</f>
        <v>GUERREROS</v>
      </c>
      <c r="CZ78" s="5">
        <f>VLOOKUP(CY78,Hoja1!$C$3:$CU$83,2,FALSE)</f>
        <v>6.2399999999999999E-5</v>
      </c>
    </row>
    <row r="79" spans="1:104" x14ac:dyDescent="0.2">
      <c r="A79">
        <v>7.7000000000000008E-6</v>
      </c>
      <c r="B79">
        <f t="shared" si="6"/>
        <v>38</v>
      </c>
      <c r="C79" s="8" t="s">
        <v>33</v>
      </c>
      <c r="D79" s="5">
        <f t="shared" si="4"/>
        <v>37.000608300000003</v>
      </c>
      <c r="E79" s="4">
        <v>3</v>
      </c>
      <c r="F79" s="4">
        <v>5</v>
      </c>
      <c r="G79" s="4">
        <v>0</v>
      </c>
      <c r="H79" s="4">
        <v>0</v>
      </c>
      <c r="I79" s="4"/>
      <c r="J79" s="4">
        <v>5</v>
      </c>
      <c r="K79" s="4">
        <v>3</v>
      </c>
      <c r="L79" s="4"/>
      <c r="M79" s="4"/>
      <c r="N79" s="4"/>
      <c r="O79" s="4"/>
      <c r="P79" s="4"/>
      <c r="Q79" s="4"/>
      <c r="R79" s="4"/>
      <c r="S79" s="4"/>
      <c r="T79" s="4">
        <v>10</v>
      </c>
      <c r="U79" s="4"/>
      <c r="V79" s="4"/>
      <c r="W79" s="4"/>
      <c r="X79" s="4"/>
      <c r="Y79" s="4"/>
      <c r="Z79" s="4">
        <v>3</v>
      </c>
      <c r="AA79" s="4"/>
      <c r="AB79" s="4">
        <v>5</v>
      </c>
      <c r="AC79" s="4"/>
      <c r="AD79" s="4"/>
      <c r="AE79" s="4"/>
      <c r="AF79" s="4"/>
      <c r="AG79" s="4"/>
      <c r="AH79" s="4"/>
      <c r="AI79" s="4"/>
      <c r="AJ79" s="4">
        <v>3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>
        <f t="shared" si="5"/>
        <v>37</v>
      </c>
      <c r="CV79" s="4"/>
      <c r="CW79" s="4"/>
      <c r="CX79" s="4">
        <f t="shared" si="2"/>
        <v>77</v>
      </c>
      <c r="CY79" s="4" t="str">
        <f>VLOOKUP(CX79,Hoja1!$B$3:$C$83,2,FALSE)</f>
        <v>GRAN MASTER</v>
      </c>
      <c r="CZ79" s="5">
        <f>VLOOKUP(CY79,Hoja1!$C$3:$CU$83,2,FALSE)</f>
        <v>5.7500000000000002E-5</v>
      </c>
    </row>
    <row r="80" spans="1:104" x14ac:dyDescent="0.2">
      <c r="A80">
        <v>7.7999999999999999E-6</v>
      </c>
      <c r="B80">
        <f t="shared" si="6"/>
        <v>61</v>
      </c>
      <c r="C80" s="9" t="s">
        <v>88</v>
      </c>
      <c r="D80" s="5">
        <f t="shared" si="4"/>
        <v>3.0006240000000002</v>
      </c>
      <c r="E80" s="4">
        <v>0</v>
      </c>
      <c r="F80" s="4">
        <v>0</v>
      </c>
      <c r="G80" s="4">
        <v>3</v>
      </c>
      <c r="H80" s="4"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>
        <f t="shared" si="5"/>
        <v>3</v>
      </c>
      <c r="CV80" s="4"/>
      <c r="CW80" s="4"/>
      <c r="CX80" s="4">
        <f t="shared" si="2"/>
        <v>78</v>
      </c>
      <c r="CY80" s="4" t="str">
        <f>VLOOKUP(CX80,Hoja1!$B$3:$C$83,2,FALSE)</f>
        <v>DRAGON LEE GYM</v>
      </c>
      <c r="CZ80" s="5">
        <f>VLOOKUP(CY80,Hoja1!$C$3:$CU$83,2,FALSE)</f>
        <v>2.55E-5</v>
      </c>
    </row>
    <row r="81" spans="1:104" x14ac:dyDescent="0.2">
      <c r="A81">
        <v>7.9000000000000006E-6</v>
      </c>
      <c r="B81">
        <f t="shared" si="6"/>
        <v>60</v>
      </c>
      <c r="C81" s="8" t="s">
        <v>16</v>
      </c>
      <c r="D81" s="5">
        <f t="shared" si="4"/>
        <v>3.0006398999999999</v>
      </c>
      <c r="E81" s="4">
        <v>0</v>
      </c>
      <c r="F81" s="4">
        <v>0</v>
      </c>
      <c r="G81" s="4">
        <v>0</v>
      </c>
      <c r="H81" s="4"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>
        <v>3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>
        <f t="shared" si="5"/>
        <v>3</v>
      </c>
      <c r="CV81" s="4"/>
      <c r="CW81" s="4"/>
      <c r="CX81" s="4">
        <f t="shared" si="2"/>
        <v>79</v>
      </c>
      <c r="CY81" s="4" t="str">
        <f>VLOOKUP(CX81,Hoja1!$B$3:$C$83,2,FALSE)</f>
        <v>DOJAN TAEKWONDO MELO</v>
      </c>
      <c r="CZ81" s="5">
        <f>VLOOKUP(CY81,Hoja1!$C$3:$CU$83,2,FALSE)</f>
        <v>1.6799999999999998E-5</v>
      </c>
    </row>
    <row r="82" spans="1:104" x14ac:dyDescent="0.2">
      <c r="A82">
        <v>7.9999999999999996E-6</v>
      </c>
      <c r="B82">
        <f t="shared" si="6"/>
        <v>54</v>
      </c>
      <c r="C82" s="8" t="s">
        <v>56</v>
      </c>
      <c r="D82" s="5">
        <f t="shared" si="4"/>
        <v>5.0006560000000002</v>
      </c>
      <c r="E82" s="4">
        <v>0</v>
      </c>
      <c r="F82" s="4">
        <v>0</v>
      </c>
      <c r="G82" s="4">
        <v>0</v>
      </c>
      <c r="H82" s="4">
        <v>0</v>
      </c>
      <c r="I82" s="4"/>
      <c r="J82" s="4"/>
      <c r="K82" s="4"/>
      <c r="L82" s="4"/>
      <c r="M82" s="4"/>
      <c r="N82" s="4">
        <v>5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>
        <f t="shared" si="5"/>
        <v>5</v>
      </c>
      <c r="CV82" s="4"/>
      <c r="CW82" s="4"/>
      <c r="CX82" s="4">
        <f>CX81+1</f>
        <v>80</v>
      </c>
      <c r="CY82" s="4" t="str">
        <f>VLOOKUP(CX82,Hoja1!$B$3:$C$83,2,FALSE)</f>
        <v>CHON KWON</v>
      </c>
      <c r="CZ82" s="5">
        <f>VLOOKUP(CY82,Hoja1!$C$3:$CU$83,2,FALSE)</f>
        <v>6.2999999999999998E-6</v>
      </c>
    </row>
    <row r="83" spans="1:104" x14ac:dyDescent="0.2">
      <c r="A83">
        <v>8.1000000000000004E-6</v>
      </c>
      <c r="B83">
        <f t="shared" si="6"/>
        <v>8</v>
      </c>
      <c r="C83" s="8" t="s">
        <v>57</v>
      </c>
      <c r="D83" s="5">
        <f t="shared" si="4"/>
        <v>166.00067229999999</v>
      </c>
      <c r="E83" s="4">
        <v>23</v>
      </c>
      <c r="F83" s="4">
        <v>5</v>
      </c>
      <c r="G83" s="4">
        <v>3</v>
      </c>
      <c r="H83" s="4">
        <v>20</v>
      </c>
      <c r="I83" s="4"/>
      <c r="J83" s="4">
        <v>5</v>
      </c>
      <c r="K83" s="4">
        <v>3</v>
      </c>
      <c r="L83" s="4"/>
      <c r="M83" s="4"/>
      <c r="N83" s="4"/>
      <c r="O83" s="4">
        <v>3</v>
      </c>
      <c r="P83" s="4"/>
      <c r="Q83" s="4"/>
      <c r="R83" s="4">
        <v>10</v>
      </c>
      <c r="S83" s="4"/>
      <c r="T83" s="16">
        <v>10</v>
      </c>
      <c r="U83" s="4"/>
      <c r="V83" s="4"/>
      <c r="W83" s="4"/>
      <c r="X83" s="4">
        <v>10</v>
      </c>
      <c r="Y83" s="4">
        <v>5</v>
      </c>
      <c r="Z83" s="4">
        <v>3</v>
      </c>
      <c r="AA83" s="4">
        <v>3</v>
      </c>
      <c r="AB83" s="4">
        <v>5</v>
      </c>
      <c r="AC83" s="4"/>
      <c r="AD83" s="4"/>
      <c r="AE83" s="4">
        <v>5</v>
      </c>
      <c r="AF83" s="4">
        <v>5</v>
      </c>
      <c r="AG83" s="4">
        <v>20</v>
      </c>
      <c r="AH83" s="4">
        <v>20</v>
      </c>
      <c r="AI83" s="4"/>
      <c r="AJ83" s="4">
        <v>3</v>
      </c>
      <c r="AK83" s="4">
        <v>0</v>
      </c>
      <c r="AL83" s="4">
        <v>5</v>
      </c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>
        <f t="shared" si="5"/>
        <v>166</v>
      </c>
      <c r="CV83" s="4"/>
      <c r="CW83" s="4"/>
      <c r="CX83" s="4">
        <f>CX82+1</f>
        <v>81</v>
      </c>
      <c r="CY83" s="4" t="str">
        <f>VLOOKUP(CX83,Hoja1!$B$3:$C$83,2,FALSE)</f>
        <v>CHEN HUU</v>
      </c>
      <c r="CZ83" s="5">
        <f>VLOOKUP(CY83,Hoja1!$C$3:$CU$83,2,FALSE)</f>
        <v>4.7999999999999998E-6</v>
      </c>
    </row>
    <row r="84" spans="1:104" x14ac:dyDescent="0.2">
      <c r="D84" s="3"/>
    </row>
    <row r="85" spans="1:104" x14ac:dyDescent="0.2">
      <c r="D85" s="3"/>
    </row>
  </sheetData>
  <sortState xmlns:xlrd2="http://schemas.microsoft.com/office/spreadsheetml/2017/richdata2" ref="C4:C68">
    <sortCondition ref="C4:C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PABLO RODRIGUEZ</cp:lastModifiedBy>
  <dcterms:created xsi:type="dcterms:W3CDTF">2019-01-16T14:35:15Z</dcterms:created>
  <dcterms:modified xsi:type="dcterms:W3CDTF">2022-07-21T19:08:32Z</dcterms:modified>
</cp:coreProperties>
</file>